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оходы" sheetId="1" r:id="rId1"/>
  </sheets>
  <definedNames>
    <definedName name="_Otchet_Period_Source__AT_ObjectName">'доходы'!#REF!</definedName>
    <definedName name="_PBuh_">#REF!</definedName>
    <definedName name="_PBuhN_">#REF!</definedName>
    <definedName name="_Period_">'доходы'!$J$6</definedName>
    <definedName name="_PRuk_">#REF!</definedName>
    <definedName name="_PRukN_">#REF!</definedName>
    <definedName name="_RDate_">'доходы'!$N$7</definedName>
    <definedName name="_СпрАдм_">'доходы'!$N$9</definedName>
    <definedName name="_СпрОКАТО_">'доходы'!$N$10</definedName>
    <definedName name="_СпрОКПО_">'доходы'!$N$8</definedName>
    <definedName name="_xlnm.Print_Titles" localSheetId="0">'доходы'!$15:$17</definedName>
  </definedNames>
  <calcPr fullCalcOnLoad="1"/>
</workbook>
</file>

<file path=xl/sharedStrings.xml><?xml version="1.0" encoding="utf-8"?>
<sst xmlns="http://schemas.openxmlformats.org/spreadsheetml/2006/main" count="917" uniqueCount="262">
  <si>
    <t>№ строки</t>
  </si>
  <si>
    <t>000</t>
  </si>
  <si>
    <t>0000</t>
  </si>
  <si>
    <t>01</t>
  </si>
  <si>
    <t>1</t>
  </si>
  <si>
    <t>010</t>
  </si>
  <si>
    <t>110</t>
  </si>
  <si>
    <t>012</t>
  </si>
  <si>
    <t>02</t>
  </si>
  <si>
    <t>020</t>
  </si>
  <si>
    <t>021</t>
  </si>
  <si>
    <t>022</t>
  </si>
  <si>
    <t>030</t>
  </si>
  <si>
    <t>040</t>
  </si>
  <si>
    <t>05</t>
  </si>
  <si>
    <t>03</t>
  </si>
  <si>
    <t>08</t>
  </si>
  <si>
    <t>07</t>
  </si>
  <si>
    <t>140</t>
  </si>
  <si>
    <t>09</t>
  </si>
  <si>
    <t>050</t>
  </si>
  <si>
    <t>11</t>
  </si>
  <si>
    <t>120</t>
  </si>
  <si>
    <t>045</t>
  </si>
  <si>
    <t>12</t>
  </si>
  <si>
    <t>13</t>
  </si>
  <si>
    <t>130</t>
  </si>
  <si>
    <t>14</t>
  </si>
  <si>
    <t>410</t>
  </si>
  <si>
    <t>033</t>
  </si>
  <si>
    <t>440</t>
  </si>
  <si>
    <t>06</t>
  </si>
  <si>
    <t>430</t>
  </si>
  <si>
    <t>16</t>
  </si>
  <si>
    <t>18</t>
  </si>
  <si>
    <t>25</t>
  </si>
  <si>
    <t>060</t>
  </si>
  <si>
    <t>28</t>
  </si>
  <si>
    <t>30</t>
  </si>
  <si>
    <t>90</t>
  </si>
  <si>
    <t>17</t>
  </si>
  <si>
    <t>180</t>
  </si>
  <si>
    <t>19</t>
  </si>
  <si>
    <t>151</t>
  </si>
  <si>
    <t>2</t>
  </si>
  <si>
    <t>001</t>
  </si>
  <si>
    <t>003</t>
  </si>
  <si>
    <t>008</t>
  </si>
  <si>
    <t>042</t>
  </si>
  <si>
    <t>088</t>
  </si>
  <si>
    <t>089</t>
  </si>
  <si>
    <t>999</t>
  </si>
  <si>
    <t>009</t>
  </si>
  <si>
    <t>015</t>
  </si>
  <si>
    <t>024</t>
  </si>
  <si>
    <t>014</t>
  </si>
  <si>
    <t>Управление Россельхознадзора по Красноярскому краю</t>
  </si>
  <si>
    <t>Межрегиональное управление государственного автодорожного надзора по Красноярскому краю, республике Тыва и республике Хакасия Федеральной службы по надзору в сфере транспорта</t>
  </si>
  <si>
    <t>Служба по ветеринарному надзору Красноярского края</t>
  </si>
  <si>
    <t>Территориальное управление Федеральной службы по надзору в сфере защиты прав потребителей и благополучия человека по Красноярскому краю</t>
  </si>
  <si>
    <t>Муниципальное учреждение "Комплексный центр социального обслуживания населения"</t>
  </si>
  <si>
    <t>Управление федеральной антимонопольной службы по Красноярскому краю</t>
  </si>
  <si>
    <t>Главное управление МЧС России по Красноярскому краю</t>
  </si>
  <si>
    <t>Федеральная налоговая служба</t>
  </si>
  <si>
    <t>Главное управление внутренних дел по Красноярскому краю</t>
  </si>
  <si>
    <t>Федеральная миграционная служба</t>
  </si>
  <si>
    <t>Управление федеральной службы государственной регистрации, кадастра и картографии по Красноярскому краю</t>
  </si>
  <si>
    <t>Служба по охране, контролю и регулированию использования объектов животного мира и среды их обитания Красноярского края</t>
  </si>
  <si>
    <t>046</t>
  </si>
  <si>
    <t>055</t>
  </si>
  <si>
    <t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в соответствии с постановлением Правительства Российской Федерации, регулирующим порядок предоставления субсидий из федерального бюджета бюджета субъектов Российской Федерации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здравоохранения, а при их отсутствии на территории муниципального образования - учреждений и подразделений скорой медицинской помощи субъектов РФ и постановлением Правительства Красноярского края "О предоставлении денежных выплат медицинскому персоналу фельдшерско-акушерских пунктов, врачам, фельдшерам и медицинским сестрам скорой медицинской помощи"</t>
  </si>
  <si>
    <t>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</si>
  <si>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</si>
  <si>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</si>
  <si>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</si>
  <si>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</si>
  <si>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</si>
  <si>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</si>
  <si>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Плата за негативное воздействие на окружающую среду</t>
  </si>
  <si>
    <t>000 1 12 01000 01 0000 120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</si>
  <si>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</si>
  <si>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</si>
  <si>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</si>
  <si>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</si>
  <si>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</si>
  <si>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</si>
  <si>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</si>
  <si>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</si>
  <si>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</si>
  <si>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</si>
  <si>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</si>
  <si>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</si>
  <si>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</si>
  <si>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</si>
  <si>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</si>
  <si>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</si>
  <si>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</si>
  <si>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</si>
  <si>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026</t>
  </si>
  <si>
    <t>Доходы бюджета - Всего</t>
  </si>
  <si>
    <t>025</t>
  </si>
  <si>
    <t xml:space="preserve"> Межбюджетные трансферты, передаваемые бюджетам на комплектование книжных фондов библиотек муниципальных образований края за счет средств федерального бюджета в 2010 году</t>
  </si>
  <si>
    <t>Прочие безвозмездные поступления в бюджеты муниципальных районов от бюджетов субъектов Российской Федерации (Резервные фонды исполнительных органов государственной власти субъектов Российской Федерации)</t>
  </si>
  <si>
    <t>065</t>
  </si>
  <si>
    <t>0012</t>
  </si>
  <si>
    <t>0013</t>
  </si>
  <si>
    <t>Прочие безвозмездные поступления в бюджеты муниципальных районов (Гранты, премии, добровольные пожертвования муниципальным учреждениям, находящимся в ведении органов местного самоуправления муниципальных районов)</t>
  </si>
  <si>
    <t>Прочие безвозмездные поступления в бюджеты муниципальных районов (Прочие безвозмездные поступления учреждениям, находящимся в ведении органов местного самоуправления муниципальных районов)</t>
  </si>
  <si>
    <t>ДОХОДЫ РАЙОННОГО БЮДЖЕТА ПО КОДАМ КЛАССИФИКАЦИИ ДОХОДОВ БЮДЖЕТА  ЗА 2010 ГОД</t>
  </si>
  <si>
    <t>Наименование главного администратора доходов бюджета/ кода классификации доходов бюджета</t>
  </si>
  <si>
    <t>Код классификации доходов</t>
  </si>
  <si>
    <t>Комитет по управлению муниципальным имуществом Рыбинского района</t>
  </si>
  <si>
    <t>Финансовое управление администрации Рыбинского района</t>
  </si>
  <si>
    <t>Администрация Рыбинского района</t>
  </si>
  <si>
    <t>Управление образования администрации Рыбинского района</t>
  </si>
  <si>
    <t xml:space="preserve">Федеральная служба по надзору в сфере природопользования </t>
  </si>
  <si>
    <t>Муниципальное учреждение здравоохранения "Рыбинская центральная районная больница"</t>
  </si>
  <si>
    <t>Прочие безвозмездные поступления в бюджеты муниципальных районов</t>
  </si>
  <si>
    <t>000 2 07 05000 05 0000 180</t>
  </si>
  <si>
    <t>Неисполненные назначения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</si>
  <si>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</si>
  <si>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</si>
  <si>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</si>
  <si>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</si>
  <si>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</si>
  <si>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</si>
  <si>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</si>
  <si>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</si>
  <si>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</si>
  <si>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</si>
  <si>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</si>
  <si>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</si>
  <si>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000 2 02 03055 05 0000 151</t>
  </si>
  <si>
    <t>Прочие субвенции бюджетам муниципальных районов</t>
  </si>
  <si>
    <t>000 2 02 03999 05 0000 151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</si>
  <si>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</si>
  <si>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</si>
  <si>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000 2 02 04025 05 0000 151</t>
  </si>
  <si>
    <t>070</t>
  </si>
  <si>
    <t>182</t>
  </si>
  <si>
    <t>069</t>
  </si>
  <si>
    <t>188</t>
  </si>
  <si>
    <t>013</t>
  </si>
  <si>
    <t>048</t>
  </si>
  <si>
    <t>016</t>
  </si>
  <si>
    <t>064</t>
  </si>
  <si>
    <t>146</t>
  </si>
  <si>
    <t>141</t>
  </si>
  <si>
    <t>081</t>
  </si>
  <si>
    <t>321</t>
  </si>
  <si>
    <t>106</t>
  </si>
  <si>
    <t>33</t>
  </si>
  <si>
    <t>011</t>
  </si>
  <si>
    <t>161</t>
  </si>
  <si>
    <t>177</t>
  </si>
  <si>
    <t>192</t>
  </si>
  <si>
    <t>707</t>
  </si>
  <si>
    <t>085</t>
  </si>
  <si>
    <t>0002</t>
  </si>
  <si>
    <t>0701</t>
  </si>
  <si>
    <t>0702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</si>
  <si>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районов(д/сады)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</si>
  <si>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районов(школы)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</si>
  <si>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районов(больница)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</si>
  <si>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районов(дома сестринского ухода)</t>
  </si>
  <si>
    <t>0901</t>
  </si>
  <si>
    <t>0910</t>
  </si>
  <si>
    <t>8000</t>
  </si>
  <si>
    <t>9000</t>
  </si>
  <si>
    <t>7301</t>
  </si>
  <si>
    <t>002</t>
  </si>
  <si>
    <t>004</t>
  </si>
  <si>
    <t>6000</t>
  </si>
  <si>
    <t>000 2 02 09024 05 0000 151</t>
  </si>
  <si>
    <t>Прочие безвозмездные поступления в бюджеты муниципальных районов от бюджетов поселений</t>
  </si>
  <si>
    <t>000 2 02 09065 05 0000 151</t>
  </si>
  <si>
    <t>Служба финансово-экономического контроля Красноярского края</t>
  </si>
  <si>
    <t xml:space="preserve">Территориальный орган федеральной службы по надзору в сфере здравоохранения и социального развития по Красноярскому краю </t>
  </si>
  <si>
    <t>Служба  по надзору за техническим состоянием самоходных машин и других видов техники Красноярского края</t>
  </si>
  <si>
    <t xml:space="preserve">Единица измерения:  руб </t>
  </si>
  <si>
    <t>Исполнено</t>
  </si>
  <si>
    <t>Утвержденные бюджетные назначения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</si>
  <si>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</si>
  <si>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</si>
  <si>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</si>
  <si>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</si>
  <si>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</si>
  <si>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</si>
  <si>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</si>
  <si>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</si>
  <si>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</si>
  <si>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</si>
  <si>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</si>
  <si>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</si>
  <si>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</si>
  <si>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</si>
  <si>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</si>
  <si>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</si>
  <si>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</si>
  <si>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</si>
  <si>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</si>
  <si>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</si>
  <si>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</si>
  <si>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</si>
  <si>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</si>
  <si>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</si>
  <si>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</si>
  <si>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сборы, мобилизуемые на территориях муниципальных районов</t>
  </si>
  <si>
    <t>000 1 09 07050 05 0000 110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</si>
  <si>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</si>
  <si>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</si>
  <si>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029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</si>
  <si>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</si>
  <si>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</si>
  <si>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</si>
  <si>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</si>
  <si>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</si>
  <si>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</si>
  <si>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</si>
  <si>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</si>
  <si>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</si>
  <si>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</si>
  <si>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</si>
  <si>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</si>
  <si>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</si>
  <si>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</si>
  <si>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</si>
  <si>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</si>
  <si>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</si>
  <si>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</si>
  <si>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</si>
  <si>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</si>
  <si>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</si>
  <si>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</si>
  <si>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</si>
  <si>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</si>
  <si>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</si>
  <si>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 бюджетов муниципальных районов</t>
  </si>
  <si>
    <t>000 1 17 05050 05 0000 180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</si>
  <si>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</si>
  <si>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</si>
  <si>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</si>
  <si>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</si>
  <si>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</si>
  <si>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</si>
  <si>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</si>
  <si>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</si>
  <si>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</si>
  <si>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</si>
  <si>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</si>
  <si>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</si>
  <si>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 xml:space="preserve"> Субсидии  бюджетам  муниципальных районов на государственную поддержку внедрения комплексных мер модернизации образования</t>
  </si>
  <si>
    <t>000 2 02 02042 05 0000 151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</si>
  <si>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</si>
  <si>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</si>
  <si>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</si>
  <si>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</si>
  <si>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</si>
  <si>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</si>
  <si>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 бюджетам муниципальных районов</t>
  </si>
  <si>
    <t>000 2 02 02999 05 0000 151</t>
  </si>
  <si>
    <t>Приложение № 4                                                                        к решению Рыбинского районного Совета депутатов                              № 15-103р от 20.05.2011г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</si>
</sst>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justify"/>
    </xf>
    <xf numFmtId="49" fontId="0" fillId="0" borderId="12" xfId="0" applyNumberFormat="1" applyBorder="1" applyAlignment="1">
      <alignment horizontal="center" vertical="justify"/>
    </xf>
    <xf numFmtId="0" fontId="25" fillId="0" borderId="12" xfId="0" applyFont="1" applyBorder="1" applyAlignment="1">
      <alignment horizontal="center" vertical="top"/>
    </xf>
    <xf numFmtId="0" fontId="26" fillId="0" borderId="12" xfId="0" applyFont="1" applyBorder="1" applyAlignment="1">
      <alignment horizontal="left" vertical="top" wrapText="1"/>
    </xf>
    <xf numFmtId="0" fontId="26" fillId="0" borderId="12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justify"/>
    </xf>
    <xf numFmtId="49" fontId="0" fillId="0" borderId="11" xfId="0" applyNumberFormat="1" applyBorder="1" applyAlignment="1">
      <alignment horizontal="center" vertical="justify"/>
    </xf>
    <xf numFmtId="0" fontId="27" fillId="0" borderId="12" xfId="0" applyFont="1" applyBorder="1" applyAlignment="1">
      <alignment horizontal="center" vertical="top"/>
    </xf>
    <xf numFmtId="49" fontId="27" fillId="0" borderId="12" xfId="0" applyNumberFormat="1" applyFont="1" applyBorder="1" applyAlignment="1">
      <alignment horizontal="center" vertical="top"/>
    </xf>
    <xf numFmtId="49" fontId="27" fillId="0" borderId="12" xfId="0" applyNumberFormat="1" applyFont="1" applyBorder="1" applyAlignment="1">
      <alignment horizontal="center" vertical="justify"/>
    </xf>
    <xf numFmtId="49" fontId="0" fillId="0" borderId="12" xfId="0" applyNumberFormat="1" applyFont="1" applyBorder="1" applyAlignment="1">
      <alignment horizontal="center" vertical="justify"/>
    </xf>
    <xf numFmtId="49" fontId="0" fillId="0" borderId="15" xfId="0" applyNumberFormat="1" applyBorder="1" applyAlignment="1">
      <alignment horizontal="center" vertical="justify"/>
    </xf>
    <xf numFmtId="49" fontId="0" fillId="0" borderId="16" xfId="0" applyNumberFormat="1" applyBorder="1" applyAlignment="1">
      <alignment horizontal="center" vertical="justify"/>
    </xf>
    <xf numFmtId="49" fontId="0" fillId="0" borderId="17" xfId="0" applyNumberFormat="1" applyBorder="1" applyAlignment="1">
      <alignment horizontal="center" vertical="justify"/>
    </xf>
    <xf numFmtId="49" fontId="1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/>
    </xf>
    <xf numFmtId="49" fontId="29" fillId="0" borderId="14" xfId="0" applyNumberFormat="1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right"/>
    </xf>
    <xf numFmtId="49" fontId="27" fillId="0" borderId="14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right"/>
    </xf>
    <xf numFmtId="4" fontId="28" fillId="0" borderId="11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49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 vertical="center"/>
    </xf>
    <xf numFmtId="49" fontId="28" fillId="0" borderId="12" xfId="0" applyNumberFormat="1" applyFont="1" applyBorder="1" applyAlignment="1">
      <alignment horizontal="center"/>
    </xf>
    <xf numFmtId="4" fontId="28" fillId="0" borderId="12" xfId="0" applyNumberFormat="1" applyFont="1" applyBorder="1" applyAlignment="1">
      <alignment horizontal="right"/>
    </xf>
    <xf numFmtId="49" fontId="28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0" fillId="0" borderId="0" xfId="0" applyAlignment="1">
      <alignment/>
    </xf>
    <xf numFmtId="0" fontId="0" fillId="0" borderId="17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17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2" xfId="0" applyFont="1" applyBorder="1" applyAlignment="1">
      <alignment textRotation="90"/>
    </xf>
    <xf numFmtId="0" fontId="4" fillId="0" borderId="11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justify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Border="1" applyAlignment="1">
      <alignment/>
    </xf>
    <xf numFmtId="0" fontId="30" fillId="0" borderId="17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="90" zoomScaleNormal="90" zoomScalePageLayoutView="0" workbookViewId="0" topLeftCell="A1">
      <selection activeCell="J7" sqref="J7"/>
    </sheetView>
  </sheetViews>
  <sheetFormatPr defaultColWidth="9.00390625" defaultRowHeight="12.75"/>
  <cols>
    <col min="1" max="2" width="5.25390625" style="0" customWidth="1"/>
    <col min="3" max="3" width="4.75390625" style="0" customWidth="1"/>
    <col min="4" max="4" width="3.875" style="0" customWidth="1"/>
    <col min="5" max="5" width="4.75390625" style="0" customWidth="1"/>
    <col min="6" max="6" width="5.00390625" style="0" customWidth="1"/>
    <col min="7" max="7" width="4.625" style="0" customWidth="1"/>
    <col min="8" max="8" width="6.625" style="0" customWidth="1"/>
    <col min="10" max="10" width="50.875" style="0" customWidth="1"/>
    <col min="11" max="11" width="20.00390625" style="0" hidden="1" customWidth="1"/>
    <col min="12" max="12" width="15.00390625" style="0" customWidth="1"/>
    <col min="13" max="13" width="15.125" style="0" customWidth="1"/>
    <col min="14" max="14" width="12.00390625" style="0" customWidth="1"/>
  </cols>
  <sheetData>
    <row r="1" spans="10:14" ht="12.75" customHeight="1">
      <c r="J1" s="72"/>
      <c r="K1" s="72"/>
      <c r="L1" s="75" t="s">
        <v>261</v>
      </c>
      <c r="M1" s="75"/>
      <c r="N1" s="22"/>
    </row>
    <row r="2" spans="10:14" ht="12.75" customHeight="1">
      <c r="J2" s="72"/>
      <c r="K2" s="72"/>
      <c r="L2" s="75"/>
      <c r="M2" s="75"/>
      <c r="N2" s="22"/>
    </row>
    <row r="3" spans="10:14" ht="30" customHeight="1">
      <c r="J3" s="72"/>
      <c r="K3" s="72"/>
      <c r="L3" s="75"/>
      <c r="M3" s="75"/>
      <c r="N3" s="22"/>
    </row>
    <row r="4" spans="10:14" ht="30" customHeight="1">
      <c r="J4" s="21"/>
      <c r="K4" s="21"/>
      <c r="L4" s="22"/>
      <c r="M4" s="22"/>
      <c r="N4" s="22"/>
    </row>
    <row r="5" spans="10:14" ht="13.5" customHeight="1">
      <c r="J5" s="21"/>
      <c r="K5" s="21"/>
      <c r="M5" s="2"/>
      <c r="N5" s="24"/>
    </row>
    <row r="6" spans="10:14" ht="12.75">
      <c r="J6" s="73"/>
      <c r="K6" s="73"/>
      <c r="L6" s="73"/>
      <c r="M6" s="3"/>
      <c r="N6" s="25"/>
    </row>
    <row r="7" spans="10:14" ht="12.75">
      <c r="J7" s="1"/>
      <c r="K7" s="1"/>
      <c r="M7" s="4"/>
      <c r="N7" s="26"/>
    </row>
    <row r="8" spans="10:14" ht="12.75">
      <c r="J8" s="1"/>
      <c r="K8" s="1"/>
      <c r="M8" s="4"/>
      <c r="N8" s="26"/>
    </row>
    <row r="9" spans="10:14" ht="10.5" customHeight="1">
      <c r="J9" s="74"/>
      <c r="K9" s="74"/>
      <c r="L9" s="74"/>
      <c r="M9" s="12"/>
      <c r="N9" s="23"/>
    </row>
    <row r="10" spans="10:14" ht="12.75" hidden="1">
      <c r="J10" s="74"/>
      <c r="K10" s="74"/>
      <c r="M10" s="4"/>
      <c r="N10" s="23"/>
    </row>
    <row r="11" spans="10:14" s="11" customFormat="1" ht="11.25">
      <c r="J11" s="7"/>
      <c r="K11" s="7"/>
      <c r="M11" s="12"/>
      <c r="N11" s="27"/>
    </row>
    <row r="12" spans="11:14" ht="12.75" hidden="1">
      <c r="K12" s="1"/>
      <c r="M12" s="4"/>
      <c r="N12" s="26"/>
    </row>
    <row r="13" spans="6:13" ht="52.5" customHeight="1">
      <c r="F13" s="60" t="s">
        <v>108</v>
      </c>
      <c r="G13" s="61"/>
      <c r="H13" s="61"/>
      <c r="I13" s="61"/>
      <c r="J13" s="61"/>
      <c r="K13" s="61"/>
      <c r="L13" s="61"/>
      <c r="M13" s="61"/>
    </row>
    <row r="14" spans="10:13" ht="12.75">
      <c r="J14" s="5"/>
      <c r="K14" s="18"/>
      <c r="L14" s="6"/>
      <c r="M14" s="1" t="s">
        <v>179</v>
      </c>
    </row>
    <row r="15" spans="1:14" ht="26.25" customHeight="1">
      <c r="A15" s="81" t="s">
        <v>0</v>
      </c>
      <c r="B15" s="84" t="s">
        <v>110</v>
      </c>
      <c r="C15" s="85"/>
      <c r="D15" s="85"/>
      <c r="E15" s="85"/>
      <c r="F15" s="85"/>
      <c r="G15" s="85"/>
      <c r="H15" s="85"/>
      <c r="I15" s="86"/>
      <c r="J15" s="82" t="s">
        <v>109</v>
      </c>
      <c r="K15" s="16"/>
      <c r="L15" s="70" t="s">
        <v>181</v>
      </c>
      <c r="M15" s="70" t="s">
        <v>180</v>
      </c>
      <c r="N15" s="70" t="s">
        <v>119</v>
      </c>
    </row>
    <row r="16" spans="1:14" ht="33.75" customHeight="1">
      <c r="A16" s="81"/>
      <c r="B16" s="87"/>
      <c r="C16" s="88"/>
      <c r="D16" s="88"/>
      <c r="E16" s="88"/>
      <c r="F16" s="88"/>
      <c r="G16" s="88"/>
      <c r="H16" s="88"/>
      <c r="I16" s="89"/>
      <c r="J16" s="83"/>
      <c r="K16" s="17"/>
      <c r="L16" s="71"/>
      <c r="M16" s="71"/>
      <c r="N16" s="71"/>
    </row>
    <row r="17" spans="1:14" ht="12.75">
      <c r="A17" s="28"/>
      <c r="B17" s="28">
        <v>1</v>
      </c>
      <c r="C17" s="62">
        <v>2</v>
      </c>
      <c r="D17" s="63"/>
      <c r="E17" s="63"/>
      <c r="F17" s="64"/>
      <c r="G17" s="29">
        <v>6</v>
      </c>
      <c r="H17" s="29">
        <v>7</v>
      </c>
      <c r="I17" s="29">
        <v>8</v>
      </c>
      <c r="J17" s="10">
        <v>9</v>
      </c>
      <c r="K17" s="8"/>
      <c r="L17" s="14">
        <v>10</v>
      </c>
      <c r="M17" s="15">
        <v>11</v>
      </c>
      <c r="N17" s="15">
        <v>12</v>
      </c>
    </row>
    <row r="18" spans="1:14" ht="12.75">
      <c r="A18" s="59">
        <v>1</v>
      </c>
      <c r="B18" s="43" t="s">
        <v>152</v>
      </c>
      <c r="C18" s="79" t="s">
        <v>176</v>
      </c>
      <c r="D18" s="68"/>
      <c r="E18" s="68"/>
      <c r="F18" s="68"/>
      <c r="G18" s="68"/>
      <c r="H18" s="68"/>
      <c r="I18" s="68"/>
      <c r="J18" s="69"/>
      <c r="K18" s="8"/>
      <c r="L18" s="45">
        <v>3000</v>
      </c>
      <c r="M18" s="48">
        <v>3000</v>
      </c>
      <c r="N18" s="20">
        <f>L18-M18</f>
        <v>0</v>
      </c>
    </row>
    <row r="19" spans="1:14" ht="51">
      <c r="A19" s="31">
        <f aca="true" t="shared" si="0" ref="A19:A82">TREND(A18+1)</f>
        <v>2</v>
      </c>
      <c r="B19" s="37" t="s">
        <v>152</v>
      </c>
      <c r="C19" s="42" t="s">
        <v>4</v>
      </c>
      <c r="D19" s="40" t="s">
        <v>33</v>
      </c>
      <c r="E19" s="40" t="s">
        <v>151</v>
      </c>
      <c r="F19" s="41" t="s">
        <v>20</v>
      </c>
      <c r="G19" s="30" t="s">
        <v>14</v>
      </c>
      <c r="H19" s="30" t="s">
        <v>2</v>
      </c>
      <c r="I19" s="30" t="s">
        <v>18</v>
      </c>
      <c r="J19" s="33" t="s">
        <v>231</v>
      </c>
      <c r="K19" s="9" t="s">
        <v>232</v>
      </c>
      <c r="L19" s="19">
        <v>3000</v>
      </c>
      <c r="M19" s="20">
        <v>3000</v>
      </c>
      <c r="N19" s="20">
        <f>L19-M19</f>
        <v>0</v>
      </c>
    </row>
    <row r="20" spans="1:14" ht="12.75">
      <c r="A20" s="31">
        <f t="shared" si="0"/>
        <v>3</v>
      </c>
      <c r="B20" s="43" t="s">
        <v>7</v>
      </c>
      <c r="C20" s="65" t="s">
        <v>111</v>
      </c>
      <c r="D20" s="66"/>
      <c r="E20" s="66"/>
      <c r="F20" s="66"/>
      <c r="G20" s="66"/>
      <c r="H20" s="66"/>
      <c r="I20" s="66"/>
      <c r="J20" s="67"/>
      <c r="K20" s="8"/>
      <c r="L20" s="44">
        <f>L21+L22+L23+L24+L25+L26+L27</f>
        <v>45897253</v>
      </c>
      <c r="M20" s="44">
        <f>M21+M22+M23+M24+M25+M26+M27</f>
        <v>46355567.21</v>
      </c>
      <c r="N20" s="20">
        <f aca="true" t="shared" si="1" ref="N20:N27">L20-M20</f>
        <v>-458314.2100000009</v>
      </c>
    </row>
    <row r="21" spans="1:14" ht="69.75" customHeight="1">
      <c r="A21" s="31">
        <f t="shared" si="0"/>
        <v>4</v>
      </c>
      <c r="B21" s="37" t="s">
        <v>7</v>
      </c>
      <c r="C21" s="42" t="s">
        <v>4</v>
      </c>
      <c r="D21" s="40" t="s">
        <v>21</v>
      </c>
      <c r="E21" s="40" t="s">
        <v>14</v>
      </c>
      <c r="F21" s="41" t="s">
        <v>5</v>
      </c>
      <c r="G21" s="30" t="s">
        <v>201</v>
      </c>
      <c r="H21" s="30" t="s">
        <v>2</v>
      </c>
      <c r="I21" s="30" t="s">
        <v>22</v>
      </c>
      <c r="J21" s="33" t="s">
        <v>72</v>
      </c>
      <c r="K21" s="9" t="s">
        <v>73</v>
      </c>
      <c r="L21" s="19">
        <v>42973977</v>
      </c>
      <c r="M21" s="20">
        <v>42972435.05</v>
      </c>
      <c r="N21" s="20">
        <f t="shared" si="1"/>
        <v>1541.9500000029802</v>
      </c>
    </row>
    <row r="22" spans="1:14" ht="63.75">
      <c r="A22" s="31">
        <f t="shared" si="0"/>
        <v>5</v>
      </c>
      <c r="B22" s="37" t="s">
        <v>7</v>
      </c>
      <c r="C22" s="42" t="s">
        <v>4</v>
      </c>
      <c r="D22" s="40" t="s">
        <v>21</v>
      </c>
      <c r="E22" s="40" t="s">
        <v>14</v>
      </c>
      <c r="F22" s="41" t="s">
        <v>9</v>
      </c>
      <c r="G22" s="30" t="s">
        <v>14</v>
      </c>
      <c r="H22" s="30" t="s">
        <v>2</v>
      </c>
      <c r="I22" s="30" t="s">
        <v>22</v>
      </c>
      <c r="J22" s="33" t="s">
        <v>74</v>
      </c>
      <c r="K22" s="9" t="s">
        <v>75</v>
      </c>
      <c r="L22" s="19">
        <v>576</v>
      </c>
      <c r="M22" s="20">
        <v>486.42</v>
      </c>
      <c r="N22" s="20">
        <f t="shared" si="1"/>
        <v>89.57999999999998</v>
      </c>
    </row>
    <row r="23" spans="1:14" ht="63.75">
      <c r="A23" s="31">
        <f t="shared" si="0"/>
        <v>6</v>
      </c>
      <c r="B23" s="37" t="s">
        <v>7</v>
      </c>
      <c r="C23" s="42" t="s">
        <v>4</v>
      </c>
      <c r="D23" s="40" t="s">
        <v>21</v>
      </c>
      <c r="E23" s="40" t="s">
        <v>19</v>
      </c>
      <c r="F23" s="41" t="s">
        <v>23</v>
      </c>
      <c r="G23" s="30" t="s">
        <v>14</v>
      </c>
      <c r="H23" s="30" t="s">
        <v>2</v>
      </c>
      <c r="I23" s="30" t="s">
        <v>22</v>
      </c>
      <c r="J23" s="33" t="s">
        <v>76</v>
      </c>
      <c r="K23" s="9" t="s">
        <v>77</v>
      </c>
      <c r="L23" s="19">
        <v>1510000</v>
      </c>
      <c r="M23" s="20">
        <v>1964374.33</v>
      </c>
      <c r="N23" s="20">
        <f t="shared" si="1"/>
        <v>-454374.3300000001</v>
      </c>
    </row>
    <row r="24" spans="1:14" ht="25.5">
      <c r="A24" s="31">
        <f t="shared" si="0"/>
        <v>7</v>
      </c>
      <c r="B24" s="37" t="s">
        <v>7</v>
      </c>
      <c r="C24" s="42" t="s">
        <v>4</v>
      </c>
      <c r="D24" s="40" t="s">
        <v>27</v>
      </c>
      <c r="E24" s="40" t="s">
        <v>3</v>
      </c>
      <c r="F24" s="41" t="s">
        <v>20</v>
      </c>
      <c r="G24" s="30" t="s">
        <v>14</v>
      </c>
      <c r="H24" s="30" t="s">
        <v>2</v>
      </c>
      <c r="I24" s="30" t="s">
        <v>28</v>
      </c>
      <c r="J24" s="33" t="s">
        <v>82</v>
      </c>
      <c r="K24" s="9" t="s">
        <v>83</v>
      </c>
      <c r="L24" s="19">
        <v>116000</v>
      </c>
      <c r="M24" s="20">
        <v>119647.06</v>
      </c>
      <c r="N24" s="20">
        <f t="shared" si="1"/>
        <v>-3647.0599999999977</v>
      </c>
    </row>
    <row r="25" spans="1:14" ht="76.5">
      <c r="A25" s="31">
        <f t="shared" si="0"/>
        <v>8</v>
      </c>
      <c r="B25" s="37" t="s">
        <v>7</v>
      </c>
      <c r="C25" s="42" t="s">
        <v>4</v>
      </c>
      <c r="D25" s="40" t="s">
        <v>27</v>
      </c>
      <c r="E25" s="40" t="s">
        <v>8</v>
      </c>
      <c r="F25" s="41" t="s">
        <v>29</v>
      </c>
      <c r="G25" s="30" t="s">
        <v>14</v>
      </c>
      <c r="H25" s="30" t="s">
        <v>2</v>
      </c>
      <c r="I25" s="30" t="s">
        <v>28</v>
      </c>
      <c r="J25" s="33" t="s">
        <v>84</v>
      </c>
      <c r="K25" s="9" t="s">
        <v>85</v>
      </c>
      <c r="L25" s="19">
        <v>1056700</v>
      </c>
      <c r="M25" s="20">
        <v>1058035.96</v>
      </c>
      <c r="N25" s="20">
        <f t="shared" si="1"/>
        <v>-1335.9599999999627</v>
      </c>
    </row>
    <row r="26" spans="1:14" ht="76.5">
      <c r="A26" s="31">
        <f t="shared" si="0"/>
        <v>9</v>
      </c>
      <c r="B26" s="37" t="s">
        <v>7</v>
      </c>
      <c r="C26" s="42" t="s">
        <v>4</v>
      </c>
      <c r="D26" s="40" t="s">
        <v>27</v>
      </c>
      <c r="E26" s="40" t="s">
        <v>8</v>
      </c>
      <c r="F26" s="41" t="s">
        <v>29</v>
      </c>
      <c r="G26" s="30" t="s">
        <v>14</v>
      </c>
      <c r="H26" s="30" t="s">
        <v>2</v>
      </c>
      <c r="I26" s="30" t="s">
        <v>30</v>
      </c>
      <c r="J26" s="33" t="s">
        <v>212</v>
      </c>
      <c r="K26" s="9" t="s">
        <v>213</v>
      </c>
      <c r="L26" s="19">
        <v>44000</v>
      </c>
      <c r="M26" s="20">
        <v>43120</v>
      </c>
      <c r="N26" s="20">
        <f t="shared" si="1"/>
        <v>880</v>
      </c>
    </row>
    <row r="27" spans="1:14" ht="51">
      <c r="A27" s="31">
        <f t="shared" si="0"/>
        <v>10</v>
      </c>
      <c r="B27" s="37" t="s">
        <v>7</v>
      </c>
      <c r="C27" s="42" t="s">
        <v>4</v>
      </c>
      <c r="D27" s="40" t="s">
        <v>27</v>
      </c>
      <c r="E27" s="40" t="s">
        <v>31</v>
      </c>
      <c r="F27" s="41" t="s">
        <v>55</v>
      </c>
      <c r="G27" s="30" t="s">
        <v>201</v>
      </c>
      <c r="H27" s="30" t="s">
        <v>2</v>
      </c>
      <c r="I27" s="30" t="s">
        <v>32</v>
      </c>
      <c r="J27" s="33" t="s">
        <v>214</v>
      </c>
      <c r="K27" s="9" t="s">
        <v>215</v>
      </c>
      <c r="L27" s="19">
        <v>196000</v>
      </c>
      <c r="M27" s="20">
        <v>197468.39</v>
      </c>
      <c r="N27" s="20">
        <f t="shared" si="1"/>
        <v>-1468.390000000014</v>
      </c>
    </row>
    <row r="28" spans="1:14" ht="12.75">
      <c r="A28" s="31">
        <f t="shared" si="0"/>
        <v>11</v>
      </c>
      <c r="B28" s="43" t="s">
        <v>142</v>
      </c>
      <c r="C28" s="65" t="s">
        <v>112</v>
      </c>
      <c r="D28" s="68"/>
      <c r="E28" s="68"/>
      <c r="F28" s="68"/>
      <c r="G28" s="68"/>
      <c r="H28" s="68"/>
      <c r="I28" s="68"/>
      <c r="J28" s="69"/>
      <c r="K28" s="8"/>
      <c r="L28" s="44">
        <f>L29+L30+L31+L32+L33+L34+L35+L36+L37+L38+L39+L40+L41+L42+L43+L44+L45+L46+L47+L48+L49+L50+L51+L52+L53+L54+L55+L56+L57+L58+L59+L60+L61+L62</f>
        <v>671085385.81</v>
      </c>
      <c r="M28" s="44">
        <f>M29+M30+M31+M32+M33+M34+M35+M36+M37+M38+M39+M40+M41+M42+M43+M44+M45+M46+M47+M48+M49+M50+M51+M52+M53+M54+M55+M56+M57+M58+M59+M60+M61+M62</f>
        <v>664639355.22</v>
      </c>
      <c r="N28" s="20">
        <f>L28-M28</f>
        <v>6446030.589999914</v>
      </c>
    </row>
    <row r="29" spans="1:14" ht="38.25">
      <c r="A29" s="31">
        <f t="shared" si="0"/>
        <v>12</v>
      </c>
      <c r="B29" s="37" t="s">
        <v>142</v>
      </c>
      <c r="C29" s="42" t="s">
        <v>4</v>
      </c>
      <c r="D29" s="40" t="s">
        <v>21</v>
      </c>
      <c r="E29" s="40" t="s">
        <v>15</v>
      </c>
      <c r="F29" s="41" t="s">
        <v>20</v>
      </c>
      <c r="G29" s="30" t="s">
        <v>14</v>
      </c>
      <c r="H29" s="30" t="s">
        <v>2</v>
      </c>
      <c r="I29" s="30" t="s">
        <v>22</v>
      </c>
      <c r="J29" s="33" t="s">
        <v>209</v>
      </c>
      <c r="K29" s="9" t="s">
        <v>210</v>
      </c>
      <c r="L29" s="19">
        <v>18300</v>
      </c>
      <c r="M29" s="20">
        <v>18300</v>
      </c>
      <c r="N29" s="20">
        <f>L29-M29</f>
        <v>0</v>
      </c>
    </row>
    <row r="30" spans="1:14" ht="38.25">
      <c r="A30" s="31">
        <f t="shared" si="0"/>
        <v>13</v>
      </c>
      <c r="B30" s="37" t="s">
        <v>142</v>
      </c>
      <c r="C30" s="42" t="s">
        <v>4</v>
      </c>
      <c r="D30" s="40" t="s">
        <v>25</v>
      </c>
      <c r="E30" s="40" t="s">
        <v>15</v>
      </c>
      <c r="F30" s="41" t="s">
        <v>20</v>
      </c>
      <c r="G30" s="30" t="s">
        <v>14</v>
      </c>
      <c r="H30" s="30" t="s">
        <v>2</v>
      </c>
      <c r="I30" s="30" t="s">
        <v>26</v>
      </c>
      <c r="J30" s="33" t="s">
        <v>80</v>
      </c>
      <c r="K30" s="9" t="s">
        <v>81</v>
      </c>
      <c r="L30" s="19">
        <v>59011</v>
      </c>
      <c r="M30" s="20">
        <v>59011.29</v>
      </c>
      <c r="N30" s="20">
        <f aca="true" t="shared" si="2" ref="N30:N62">L30-M30</f>
        <v>-0.2900000000008731</v>
      </c>
    </row>
    <row r="31" spans="1:14" ht="25.5">
      <c r="A31" s="31">
        <f t="shared" si="0"/>
        <v>14</v>
      </c>
      <c r="B31" s="37" t="s">
        <v>142</v>
      </c>
      <c r="C31" s="42" t="s">
        <v>4</v>
      </c>
      <c r="D31" s="40" t="s">
        <v>40</v>
      </c>
      <c r="E31" s="40" t="s">
        <v>3</v>
      </c>
      <c r="F31" s="41" t="s">
        <v>20</v>
      </c>
      <c r="G31" s="30" t="s">
        <v>14</v>
      </c>
      <c r="H31" s="30" t="s">
        <v>2</v>
      </c>
      <c r="I31" s="30" t="s">
        <v>41</v>
      </c>
      <c r="J31" s="33" t="s">
        <v>235</v>
      </c>
      <c r="K31" s="9" t="s">
        <v>236</v>
      </c>
      <c r="L31" s="19">
        <v>0</v>
      </c>
      <c r="M31" s="20">
        <v>3669.34</v>
      </c>
      <c r="N31" s="20">
        <f t="shared" si="2"/>
        <v>-3669.34</v>
      </c>
    </row>
    <row r="32" spans="1:14" ht="25.5">
      <c r="A32" s="31">
        <f t="shared" si="0"/>
        <v>15</v>
      </c>
      <c r="B32" s="37" t="s">
        <v>142</v>
      </c>
      <c r="C32" s="42" t="s">
        <v>4</v>
      </c>
      <c r="D32" s="40" t="s">
        <v>40</v>
      </c>
      <c r="E32" s="40" t="s">
        <v>14</v>
      </c>
      <c r="F32" s="41" t="s">
        <v>20</v>
      </c>
      <c r="G32" s="30" t="s">
        <v>14</v>
      </c>
      <c r="H32" s="30" t="s">
        <v>2</v>
      </c>
      <c r="I32" s="30" t="s">
        <v>41</v>
      </c>
      <c r="J32" s="33" t="s">
        <v>237</v>
      </c>
      <c r="K32" s="9" t="s">
        <v>238</v>
      </c>
      <c r="L32" s="19">
        <v>343530</v>
      </c>
      <c r="M32" s="20">
        <v>343529.71</v>
      </c>
      <c r="N32" s="20">
        <f t="shared" si="2"/>
        <v>0.28999999997904524</v>
      </c>
    </row>
    <row r="33" spans="1:14" ht="51">
      <c r="A33" s="31">
        <f t="shared" si="0"/>
        <v>16</v>
      </c>
      <c r="B33" s="37" t="s">
        <v>142</v>
      </c>
      <c r="C33" s="42" t="s">
        <v>4</v>
      </c>
      <c r="D33" s="40" t="s">
        <v>34</v>
      </c>
      <c r="E33" s="40" t="s">
        <v>14</v>
      </c>
      <c r="F33" s="41" t="s">
        <v>12</v>
      </c>
      <c r="G33" s="30" t="s">
        <v>14</v>
      </c>
      <c r="H33" s="30" t="s">
        <v>2</v>
      </c>
      <c r="I33" s="30" t="s">
        <v>43</v>
      </c>
      <c r="J33" s="33" t="s">
        <v>239</v>
      </c>
      <c r="K33" s="9" t="s">
        <v>240</v>
      </c>
      <c r="L33" s="19">
        <v>282815.31</v>
      </c>
      <c r="M33" s="20">
        <v>282815.31</v>
      </c>
      <c r="N33" s="20">
        <f t="shared" si="2"/>
        <v>0</v>
      </c>
    </row>
    <row r="34" spans="1:14" ht="38.25">
      <c r="A34" s="31">
        <f t="shared" si="0"/>
        <v>17</v>
      </c>
      <c r="B34" s="37" t="s">
        <v>142</v>
      </c>
      <c r="C34" s="42" t="s">
        <v>4</v>
      </c>
      <c r="D34" s="40" t="s">
        <v>42</v>
      </c>
      <c r="E34" s="40" t="s">
        <v>14</v>
      </c>
      <c r="F34" s="41" t="s">
        <v>1</v>
      </c>
      <c r="G34" s="30" t="s">
        <v>14</v>
      </c>
      <c r="H34" s="30" t="s">
        <v>2</v>
      </c>
      <c r="I34" s="30" t="s">
        <v>43</v>
      </c>
      <c r="J34" s="33" t="s">
        <v>241</v>
      </c>
      <c r="K34" s="9" t="s">
        <v>242</v>
      </c>
      <c r="L34" s="19">
        <v>-18328255.16</v>
      </c>
      <c r="M34" s="20">
        <v>-18328255.16</v>
      </c>
      <c r="N34" s="20">
        <f t="shared" si="2"/>
        <v>0</v>
      </c>
    </row>
    <row r="35" spans="1:14" ht="25.5">
      <c r="A35" s="31">
        <f t="shared" si="0"/>
        <v>18</v>
      </c>
      <c r="B35" s="37" t="s">
        <v>142</v>
      </c>
      <c r="C35" s="42" t="s">
        <v>44</v>
      </c>
      <c r="D35" s="40" t="s">
        <v>8</v>
      </c>
      <c r="E35" s="40" t="s">
        <v>3</v>
      </c>
      <c r="F35" s="41" t="s">
        <v>45</v>
      </c>
      <c r="G35" s="30" t="s">
        <v>14</v>
      </c>
      <c r="H35" s="30" t="s">
        <v>2</v>
      </c>
      <c r="I35" s="30" t="s">
        <v>43</v>
      </c>
      <c r="J35" s="33" t="s">
        <v>243</v>
      </c>
      <c r="K35" s="9" t="s">
        <v>244</v>
      </c>
      <c r="L35" s="19">
        <v>28012400</v>
      </c>
      <c r="M35" s="20">
        <v>28012400</v>
      </c>
      <c r="N35" s="20">
        <f t="shared" si="2"/>
        <v>0</v>
      </c>
    </row>
    <row r="36" spans="1:14" ht="25.5">
      <c r="A36" s="31">
        <f t="shared" si="0"/>
        <v>19</v>
      </c>
      <c r="B36" s="37" t="s">
        <v>142</v>
      </c>
      <c r="C36" s="42" t="s">
        <v>44</v>
      </c>
      <c r="D36" s="40" t="s">
        <v>8</v>
      </c>
      <c r="E36" s="40" t="s">
        <v>3</v>
      </c>
      <c r="F36" s="41" t="s">
        <v>46</v>
      </c>
      <c r="G36" s="30" t="s">
        <v>14</v>
      </c>
      <c r="H36" s="30" t="s">
        <v>2</v>
      </c>
      <c r="I36" s="30" t="s">
        <v>43</v>
      </c>
      <c r="J36" s="33" t="s">
        <v>245</v>
      </c>
      <c r="K36" s="9" t="s">
        <v>246</v>
      </c>
      <c r="L36" s="19">
        <v>96918200</v>
      </c>
      <c r="M36" s="20">
        <v>96918200</v>
      </c>
      <c r="N36" s="20">
        <f t="shared" si="2"/>
        <v>0</v>
      </c>
    </row>
    <row r="37" spans="1:14" ht="25.5">
      <c r="A37" s="31">
        <f t="shared" si="0"/>
        <v>20</v>
      </c>
      <c r="B37" s="37" t="s">
        <v>142</v>
      </c>
      <c r="C37" s="42" t="s">
        <v>44</v>
      </c>
      <c r="D37" s="40" t="s">
        <v>8</v>
      </c>
      <c r="E37" s="40" t="s">
        <v>8</v>
      </c>
      <c r="F37" s="41" t="s">
        <v>47</v>
      </c>
      <c r="G37" s="30" t="s">
        <v>14</v>
      </c>
      <c r="H37" s="30" t="s">
        <v>2</v>
      </c>
      <c r="I37" s="30" t="s">
        <v>43</v>
      </c>
      <c r="J37" s="33" t="s">
        <v>247</v>
      </c>
      <c r="K37" s="9" t="s">
        <v>248</v>
      </c>
      <c r="L37" s="19">
        <v>11073360</v>
      </c>
      <c r="M37" s="20">
        <v>11073360</v>
      </c>
      <c r="N37" s="20">
        <f t="shared" si="2"/>
        <v>0</v>
      </c>
    </row>
    <row r="38" spans="1:14" ht="51">
      <c r="A38" s="31">
        <f t="shared" si="0"/>
        <v>21</v>
      </c>
      <c r="B38" s="37" t="s">
        <v>142</v>
      </c>
      <c r="C38" s="42" t="s">
        <v>44</v>
      </c>
      <c r="D38" s="40" t="s">
        <v>8</v>
      </c>
      <c r="E38" s="40" t="s">
        <v>8</v>
      </c>
      <c r="F38" s="41" t="s">
        <v>52</v>
      </c>
      <c r="G38" s="30" t="s">
        <v>14</v>
      </c>
      <c r="H38" s="30" t="s">
        <v>167</v>
      </c>
      <c r="I38" s="30" t="s">
        <v>43</v>
      </c>
      <c r="J38" s="33" t="s">
        <v>249</v>
      </c>
      <c r="K38" s="9" t="s">
        <v>250</v>
      </c>
      <c r="L38" s="19">
        <v>860000</v>
      </c>
      <c r="M38" s="20">
        <v>860000</v>
      </c>
      <c r="N38" s="20">
        <f t="shared" si="2"/>
        <v>0</v>
      </c>
    </row>
    <row r="39" spans="1:14" ht="38.25">
      <c r="A39" s="31">
        <f t="shared" si="0"/>
        <v>22</v>
      </c>
      <c r="B39" s="37" t="s">
        <v>142</v>
      </c>
      <c r="C39" s="42" t="s">
        <v>44</v>
      </c>
      <c r="D39" s="40" t="s">
        <v>8</v>
      </c>
      <c r="E39" s="40" t="s">
        <v>8</v>
      </c>
      <c r="F39" s="41" t="s">
        <v>48</v>
      </c>
      <c r="G39" s="30" t="s">
        <v>14</v>
      </c>
      <c r="H39" s="30" t="s">
        <v>169</v>
      </c>
      <c r="I39" s="30" t="s">
        <v>43</v>
      </c>
      <c r="J39" s="33" t="s">
        <v>251</v>
      </c>
      <c r="K39" s="9" t="s">
        <v>252</v>
      </c>
      <c r="L39" s="19">
        <v>981500</v>
      </c>
      <c r="M39" s="20">
        <v>981500</v>
      </c>
      <c r="N39" s="20">
        <f t="shared" si="2"/>
        <v>0</v>
      </c>
    </row>
    <row r="40" spans="1:14" ht="51">
      <c r="A40" s="31">
        <f t="shared" si="0"/>
        <v>23</v>
      </c>
      <c r="B40" s="37" t="s">
        <v>142</v>
      </c>
      <c r="C40" s="42" t="s">
        <v>44</v>
      </c>
      <c r="D40" s="40" t="s">
        <v>8</v>
      </c>
      <c r="E40" s="40" t="s">
        <v>8</v>
      </c>
      <c r="F40" s="41" t="s">
        <v>157</v>
      </c>
      <c r="G40" s="30" t="s">
        <v>14</v>
      </c>
      <c r="H40" s="30" t="s">
        <v>2</v>
      </c>
      <c r="I40" s="30" t="s">
        <v>43</v>
      </c>
      <c r="J40" s="33" t="s">
        <v>253</v>
      </c>
      <c r="K40" s="9" t="s">
        <v>254</v>
      </c>
      <c r="L40" s="19">
        <v>33372000</v>
      </c>
      <c r="M40" s="20">
        <v>33367545</v>
      </c>
      <c r="N40" s="20">
        <f t="shared" si="2"/>
        <v>4455</v>
      </c>
    </row>
    <row r="41" spans="1:14" ht="63.75">
      <c r="A41" s="31">
        <f t="shared" si="0"/>
        <v>24</v>
      </c>
      <c r="B41" s="37" t="s">
        <v>142</v>
      </c>
      <c r="C41" s="42" t="s">
        <v>44</v>
      </c>
      <c r="D41" s="40" t="s">
        <v>8</v>
      </c>
      <c r="E41" s="40" t="s">
        <v>8</v>
      </c>
      <c r="F41" s="41" t="s">
        <v>49</v>
      </c>
      <c r="G41" s="30" t="s">
        <v>14</v>
      </c>
      <c r="H41" s="30" t="s">
        <v>158</v>
      </c>
      <c r="I41" s="30" t="s">
        <v>43</v>
      </c>
      <c r="J41" s="33" t="s">
        <v>255</v>
      </c>
      <c r="K41" s="9" t="s">
        <v>256</v>
      </c>
      <c r="L41" s="19">
        <v>9831700</v>
      </c>
      <c r="M41" s="20">
        <v>9831700</v>
      </c>
      <c r="N41" s="20">
        <f t="shared" si="2"/>
        <v>0</v>
      </c>
    </row>
    <row r="42" spans="1:14" ht="38.25">
      <c r="A42" s="31">
        <f t="shared" si="0"/>
        <v>25</v>
      </c>
      <c r="B42" s="37" t="s">
        <v>142</v>
      </c>
      <c r="C42" s="42" t="s">
        <v>44</v>
      </c>
      <c r="D42" s="40" t="s">
        <v>8</v>
      </c>
      <c r="E42" s="40" t="s">
        <v>8</v>
      </c>
      <c r="F42" s="41" t="s">
        <v>50</v>
      </c>
      <c r="G42" s="30" t="s">
        <v>14</v>
      </c>
      <c r="H42" s="30" t="s">
        <v>158</v>
      </c>
      <c r="I42" s="30" t="s">
        <v>43</v>
      </c>
      <c r="J42" s="33" t="s">
        <v>257</v>
      </c>
      <c r="K42" s="9" t="s">
        <v>258</v>
      </c>
      <c r="L42" s="19">
        <v>825500</v>
      </c>
      <c r="M42" s="20">
        <v>825500</v>
      </c>
      <c r="N42" s="20">
        <f t="shared" si="2"/>
        <v>0</v>
      </c>
    </row>
    <row r="43" spans="1:14" ht="12.75">
      <c r="A43" s="31">
        <f t="shared" si="0"/>
        <v>26</v>
      </c>
      <c r="B43" s="37" t="s">
        <v>142</v>
      </c>
      <c r="C43" s="42" t="s">
        <v>44</v>
      </c>
      <c r="D43" s="40" t="s">
        <v>8</v>
      </c>
      <c r="E43" s="40" t="s">
        <v>8</v>
      </c>
      <c r="F43" s="41" t="s">
        <v>51</v>
      </c>
      <c r="G43" s="30" t="s">
        <v>14</v>
      </c>
      <c r="H43" s="30" t="s">
        <v>2</v>
      </c>
      <c r="I43" s="30" t="s">
        <v>43</v>
      </c>
      <c r="J43" s="33" t="s">
        <v>259</v>
      </c>
      <c r="K43" s="9" t="s">
        <v>260</v>
      </c>
      <c r="L43" s="19">
        <v>136671320</v>
      </c>
      <c r="M43" s="19">
        <v>135501067.93</v>
      </c>
      <c r="N43" s="20">
        <f t="shared" si="2"/>
        <v>1170252.0699999928</v>
      </c>
    </row>
    <row r="44" spans="1:14" ht="38.25">
      <c r="A44" s="31">
        <f t="shared" si="0"/>
        <v>27</v>
      </c>
      <c r="B44" s="38" t="s">
        <v>142</v>
      </c>
      <c r="C44" s="42" t="s">
        <v>44</v>
      </c>
      <c r="D44" s="40" t="s">
        <v>8</v>
      </c>
      <c r="E44" s="40" t="s">
        <v>15</v>
      </c>
      <c r="F44" s="41" t="s">
        <v>45</v>
      </c>
      <c r="G44" s="30" t="s">
        <v>14</v>
      </c>
      <c r="H44" s="30" t="s">
        <v>2</v>
      </c>
      <c r="I44" s="30" t="s">
        <v>43</v>
      </c>
      <c r="J44" s="33" t="s">
        <v>86</v>
      </c>
      <c r="K44" s="9" t="s">
        <v>87</v>
      </c>
      <c r="L44" s="19">
        <v>16173002</v>
      </c>
      <c r="M44" s="20">
        <v>16132100</v>
      </c>
      <c r="N44" s="20">
        <f t="shared" si="2"/>
        <v>40902</v>
      </c>
    </row>
    <row r="45" spans="1:14" ht="38.25">
      <c r="A45" s="31">
        <f t="shared" si="0"/>
        <v>28</v>
      </c>
      <c r="B45" s="38" t="s">
        <v>142</v>
      </c>
      <c r="C45" s="42" t="s">
        <v>44</v>
      </c>
      <c r="D45" s="40" t="s">
        <v>8</v>
      </c>
      <c r="E45" s="40" t="s">
        <v>15</v>
      </c>
      <c r="F45" s="41" t="s">
        <v>170</v>
      </c>
      <c r="G45" s="30" t="s">
        <v>14</v>
      </c>
      <c r="H45" s="30" t="s">
        <v>2</v>
      </c>
      <c r="I45" s="30" t="s">
        <v>43</v>
      </c>
      <c r="J45" s="33" t="s">
        <v>88</v>
      </c>
      <c r="K45" s="9" t="s">
        <v>89</v>
      </c>
      <c r="L45" s="19">
        <v>277858.14</v>
      </c>
      <c r="M45" s="20">
        <v>277858.14</v>
      </c>
      <c r="N45" s="20">
        <f t="shared" si="2"/>
        <v>0</v>
      </c>
    </row>
    <row r="46" spans="1:14" ht="51">
      <c r="A46" s="31">
        <f t="shared" si="0"/>
        <v>29</v>
      </c>
      <c r="B46" s="38" t="s">
        <v>142</v>
      </c>
      <c r="C46" s="42" t="s">
        <v>44</v>
      </c>
      <c r="D46" s="40" t="s">
        <v>8</v>
      </c>
      <c r="E46" s="40" t="s">
        <v>15</v>
      </c>
      <c r="F46" s="41" t="s">
        <v>171</v>
      </c>
      <c r="G46" s="30" t="s">
        <v>14</v>
      </c>
      <c r="H46" s="30" t="s">
        <v>2</v>
      </c>
      <c r="I46" s="30" t="s">
        <v>43</v>
      </c>
      <c r="J46" s="33" t="s">
        <v>90</v>
      </c>
      <c r="K46" s="9" t="s">
        <v>91</v>
      </c>
      <c r="L46" s="19">
        <v>245560</v>
      </c>
      <c r="M46" s="20">
        <v>245558.05</v>
      </c>
      <c r="N46" s="20">
        <f t="shared" si="2"/>
        <v>1.9500000000116415</v>
      </c>
    </row>
    <row r="47" spans="1:14" ht="51">
      <c r="A47" s="31">
        <f t="shared" si="0"/>
        <v>30</v>
      </c>
      <c r="B47" s="38" t="s">
        <v>142</v>
      </c>
      <c r="C47" s="42" t="s">
        <v>44</v>
      </c>
      <c r="D47" s="40" t="s">
        <v>8</v>
      </c>
      <c r="E47" s="40" t="s">
        <v>15</v>
      </c>
      <c r="F47" s="41" t="s">
        <v>7</v>
      </c>
      <c r="G47" s="30" t="s">
        <v>14</v>
      </c>
      <c r="H47" s="30" t="s">
        <v>2</v>
      </c>
      <c r="I47" s="30" t="s">
        <v>43</v>
      </c>
      <c r="J47" s="33" t="s">
        <v>92</v>
      </c>
      <c r="K47" s="9" t="s">
        <v>93</v>
      </c>
      <c r="L47" s="19">
        <v>9100</v>
      </c>
      <c r="M47" s="20">
        <v>3609.1</v>
      </c>
      <c r="N47" s="20">
        <f t="shared" si="2"/>
        <v>5490.9</v>
      </c>
    </row>
    <row r="48" spans="1:14" ht="51">
      <c r="A48" s="31">
        <f t="shared" si="0"/>
        <v>31</v>
      </c>
      <c r="B48" s="38" t="s">
        <v>142</v>
      </c>
      <c r="C48" s="42" t="s">
        <v>44</v>
      </c>
      <c r="D48" s="40" t="s">
        <v>8</v>
      </c>
      <c r="E48" s="40" t="s">
        <v>15</v>
      </c>
      <c r="F48" s="41" t="s">
        <v>142</v>
      </c>
      <c r="G48" s="30" t="s">
        <v>14</v>
      </c>
      <c r="H48" s="30" t="s">
        <v>2</v>
      </c>
      <c r="I48" s="30" t="s">
        <v>43</v>
      </c>
      <c r="J48" s="33" t="s">
        <v>94</v>
      </c>
      <c r="K48" s="9" t="s">
        <v>95</v>
      </c>
      <c r="L48" s="19">
        <v>880463</v>
      </c>
      <c r="M48" s="20">
        <v>880463</v>
      </c>
      <c r="N48" s="20">
        <f t="shared" si="2"/>
        <v>0</v>
      </c>
    </row>
    <row r="49" spans="1:14" ht="38.25">
      <c r="A49" s="31">
        <f t="shared" si="0"/>
        <v>32</v>
      </c>
      <c r="B49" s="38" t="s">
        <v>142</v>
      </c>
      <c r="C49" s="42" t="s">
        <v>44</v>
      </c>
      <c r="D49" s="40" t="s">
        <v>8</v>
      </c>
      <c r="E49" s="40" t="s">
        <v>15</v>
      </c>
      <c r="F49" s="41" t="s">
        <v>53</v>
      </c>
      <c r="G49" s="30" t="s">
        <v>14</v>
      </c>
      <c r="H49" s="30" t="s">
        <v>2</v>
      </c>
      <c r="I49" s="30" t="s">
        <v>43</v>
      </c>
      <c r="J49" s="33" t="s">
        <v>96</v>
      </c>
      <c r="K49" s="9" t="s">
        <v>97</v>
      </c>
      <c r="L49" s="19">
        <v>1384800</v>
      </c>
      <c r="M49" s="20">
        <v>1384800</v>
      </c>
      <c r="N49" s="20">
        <f t="shared" si="2"/>
        <v>0</v>
      </c>
    </row>
    <row r="50" spans="1:14" ht="38.25">
      <c r="A50" s="31">
        <f t="shared" si="0"/>
        <v>33</v>
      </c>
      <c r="B50" s="38" t="s">
        <v>142</v>
      </c>
      <c r="C50" s="42" t="s">
        <v>44</v>
      </c>
      <c r="D50" s="40" t="s">
        <v>8</v>
      </c>
      <c r="E50" s="40" t="s">
        <v>15</v>
      </c>
      <c r="F50" s="41" t="s">
        <v>10</v>
      </c>
      <c r="G50" s="30" t="s">
        <v>14</v>
      </c>
      <c r="H50" s="30" t="s">
        <v>2</v>
      </c>
      <c r="I50" s="30" t="s">
        <v>43</v>
      </c>
      <c r="J50" s="33" t="s">
        <v>120</v>
      </c>
      <c r="K50" s="9" t="s">
        <v>121</v>
      </c>
      <c r="L50" s="19">
        <v>4867800</v>
      </c>
      <c r="M50" s="20">
        <v>4703220</v>
      </c>
      <c r="N50" s="20">
        <f t="shared" si="2"/>
        <v>164580</v>
      </c>
    </row>
    <row r="51" spans="1:14" ht="38.25">
      <c r="A51" s="31">
        <f t="shared" si="0"/>
        <v>34</v>
      </c>
      <c r="B51" s="38" t="s">
        <v>142</v>
      </c>
      <c r="C51" s="42" t="s">
        <v>44</v>
      </c>
      <c r="D51" s="40" t="s">
        <v>8</v>
      </c>
      <c r="E51" s="40" t="s">
        <v>15</v>
      </c>
      <c r="F51" s="41" t="s">
        <v>11</v>
      </c>
      <c r="G51" s="30" t="s">
        <v>14</v>
      </c>
      <c r="H51" s="30" t="s">
        <v>172</v>
      </c>
      <c r="I51" s="30" t="s">
        <v>43</v>
      </c>
      <c r="J51" s="33" t="s">
        <v>122</v>
      </c>
      <c r="K51" s="9" t="s">
        <v>123</v>
      </c>
      <c r="L51" s="19">
        <v>25622200</v>
      </c>
      <c r="M51" s="20">
        <v>21751100</v>
      </c>
      <c r="N51" s="20">
        <f t="shared" si="2"/>
        <v>3871100</v>
      </c>
    </row>
    <row r="52" spans="1:14" ht="38.25">
      <c r="A52" s="31">
        <f t="shared" si="0"/>
        <v>35</v>
      </c>
      <c r="B52" s="38" t="s">
        <v>142</v>
      </c>
      <c r="C52" s="42" t="s">
        <v>44</v>
      </c>
      <c r="D52" s="40" t="s">
        <v>8</v>
      </c>
      <c r="E52" s="40" t="s">
        <v>15</v>
      </c>
      <c r="F52" s="41" t="s">
        <v>54</v>
      </c>
      <c r="G52" s="30" t="s">
        <v>14</v>
      </c>
      <c r="H52" s="30" t="s">
        <v>2</v>
      </c>
      <c r="I52" s="30" t="s">
        <v>43</v>
      </c>
      <c r="J52" s="33" t="s">
        <v>124</v>
      </c>
      <c r="K52" s="9" t="s">
        <v>125</v>
      </c>
      <c r="L52" s="19">
        <v>260734952.52</v>
      </c>
      <c r="M52" s="19">
        <v>259991321.52</v>
      </c>
      <c r="N52" s="20">
        <f t="shared" si="2"/>
        <v>743631</v>
      </c>
    </row>
    <row r="53" spans="1:14" ht="63.75">
      <c r="A53" s="31">
        <f t="shared" si="0"/>
        <v>36</v>
      </c>
      <c r="B53" s="38" t="s">
        <v>142</v>
      </c>
      <c r="C53" s="42" t="s">
        <v>44</v>
      </c>
      <c r="D53" s="40" t="s">
        <v>8</v>
      </c>
      <c r="E53" s="40" t="s">
        <v>15</v>
      </c>
      <c r="F53" s="41" t="s">
        <v>98</v>
      </c>
      <c r="G53" s="30" t="s">
        <v>14</v>
      </c>
      <c r="H53" s="30" t="s">
        <v>2</v>
      </c>
      <c r="I53" s="30" t="s">
        <v>43</v>
      </c>
      <c r="J53" s="33" t="s">
        <v>126</v>
      </c>
      <c r="K53" s="9" t="s">
        <v>127</v>
      </c>
      <c r="L53" s="19">
        <v>716000</v>
      </c>
      <c r="M53" s="20">
        <v>710000</v>
      </c>
      <c r="N53" s="20">
        <f t="shared" si="2"/>
        <v>6000</v>
      </c>
    </row>
    <row r="54" spans="1:14" ht="63.75">
      <c r="A54" s="31">
        <f t="shared" si="0"/>
        <v>37</v>
      </c>
      <c r="B54" s="38" t="s">
        <v>142</v>
      </c>
      <c r="C54" s="42" t="s">
        <v>44</v>
      </c>
      <c r="D54" s="40" t="s">
        <v>8</v>
      </c>
      <c r="E54" s="40" t="s">
        <v>15</v>
      </c>
      <c r="F54" s="41" t="s">
        <v>211</v>
      </c>
      <c r="G54" s="30" t="s">
        <v>14</v>
      </c>
      <c r="H54" s="30" t="s">
        <v>2</v>
      </c>
      <c r="I54" s="30" t="s">
        <v>43</v>
      </c>
      <c r="J54" s="33" t="s">
        <v>128</v>
      </c>
      <c r="K54" s="9" t="s">
        <v>129</v>
      </c>
      <c r="L54" s="19">
        <v>2722900</v>
      </c>
      <c r="M54" s="20">
        <v>2614600</v>
      </c>
      <c r="N54" s="20">
        <f t="shared" si="2"/>
        <v>108300</v>
      </c>
    </row>
    <row r="55" spans="1:14" ht="114.75">
      <c r="A55" s="31">
        <f t="shared" si="0"/>
        <v>38</v>
      </c>
      <c r="B55" s="38" t="s">
        <v>142</v>
      </c>
      <c r="C55" s="42" t="s">
        <v>44</v>
      </c>
      <c r="D55" s="40" t="s">
        <v>8</v>
      </c>
      <c r="E55" s="40" t="s">
        <v>15</v>
      </c>
      <c r="F55" s="41" t="s">
        <v>68</v>
      </c>
      <c r="G55" s="30" t="s">
        <v>14</v>
      </c>
      <c r="H55" s="30" t="s">
        <v>2</v>
      </c>
      <c r="I55" s="30" t="s">
        <v>43</v>
      </c>
      <c r="J55" s="33" t="s">
        <v>130</v>
      </c>
      <c r="K55" s="9" t="s">
        <v>131</v>
      </c>
      <c r="L55" s="19">
        <v>1264269</v>
      </c>
      <c r="M55" s="19">
        <v>1260550</v>
      </c>
      <c r="N55" s="20">
        <f t="shared" si="2"/>
        <v>3719</v>
      </c>
    </row>
    <row r="56" spans="1:14" ht="229.5">
      <c r="A56" s="31">
        <f t="shared" si="0"/>
        <v>39</v>
      </c>
      <c r="B56" s="38" t="s">
        <v>142</v>
      </c>
      <c r="C56" s="42" t="s">
        <v>44</v>
      </c>
      <c r="D56" s="40" t="s">
        <v>8</v>
      </c>
      <c r="E56" s="40" t="s">
        <v>15</v>
      </c>
      <c r="F56" s="41" t="s">
        <v>69</v>
      </c>
      <c r="G56" s="30" t="s">
        <v>14</v>
      </c>
      <c r="H56" s="30" t="s">
        <v>2</v>
      </c>
      <c r="I56" s="30" t="s">
        <v>43</v>
      </c>
      <c r="J56" s="32" t="s">
        <v>70</v>
      </c>
      <c r="K56" s="9" t="s">
        <v>132</v>
      </c>
      <c r="L56" s="19">
        <v>3297000</v>
      </c>
      <c r="M56" s="20">
        <v>3106984.28</v>
      </c>
      <c r="N56" s="20">
        <f t="shared" si="2"/>
        <v>190015.7200000002</v>
      </c>
    </row>
    <row r="57" spans="1:14" ht="12.75">
      <c r="A57" s="31">
        <f t="shared" si="0"/>
        <v>40</v>
      </c>
      <c r="B57" s="38" t="s">
        <v>142</v>
      </c>
      <c r="C57" s="42" t="s">
        <v>44</v>
      </c>
      <c r="D57" s="40" t="s">
        <v>8</v>
      </c>
      <c r="E57" s="40" t="s">
        <v>15</v>
      </c>
      <c r="F57" s="41" t="s">
        <v>51</v>
      </c>
      <c r="G57" s="30" t="s">
        <v>14</v>
      </c>
      <c r="H57" s="30" t="s">
        <v>2</v>
      </c>
      <c r="I57" s="30" t="s">
        <v>43</v>
      </c>
      <c r="J57" s="33" t="s">
        <v>133</v>
      </c>
      <c r="K57" s="9" t="s">
        <v>134</v>
      </c>
      <c r="L57" s="19">
        <v>9478500</v>
      </c>
      <c r="M57" s="19">
        <v>9199075</v>
      </c>
      <c r="N57" s="20">
        <f t="shared" si="2"/>
        <v>279425</v>
      </c>
    </row>
    <row r="58" spans="1:14" ht="63.75">
      <c r="A58" s="31">
        <f t="shared" si="0"/>
        <v>41</v>
      </c>
      <c r="B58" s="38" t="s">
        <v>142</v>
      </c>
      <c r="C58" s="42" t="s">
        <v>44</v>
      </c>
      <c r="D58" s="40" t="s">
        <v>8</v>
      </c>
      <c r="E58" s="40" t="s">
        <v>71</v>
      </c>
      <c r="F58" s="41" t="s">
        <v>55</v>
      </c>
      <c r="G58" s="30" t="s">
        <v>14</v>
      </c>
      <c r="H58" s="30" t="s">
        <v>2</v>
      </c>
      <c r="I58" s="30" t="s">
        <v>43</v>
      </c>
      <c r="J58" s="33" t="s">
        <v>135</v>
      </c>
      <c r="K58" s="9" t="s">
        <v>136</v>
      </c>
      <c r="L58" s="19">
        <v>7955720</v>
      </c>
      <c r="M58" s="19">
        <v>7955720</v>
      </c>
      <c r="N58" s="20">
        <f t="shared" si="2"/>
        <v>0</v>
      </c>
    </row>
    <row r="59" spans="1:14" ht="51">
      <c r="A59" s="31">
        <f t="shared" si="0"/>
        <v>42</v>
      </c>
      <c r="B59" s="39" t="s">
        <v>142</v>
      </c>
      <c r="C59" s="42" t="s">
        <v>44</v>
      </c>
      <c r="D59" s="40" t="s">
        <v>8</v>
      </c>
      <c r="E59" s="40" t="s">
        <v>71</v>
      </c>
      <c r="F59" s="41" t="s">
        <v>100</v>
      </c>
      <c r="G59" s="35" t="s">
        <v>14</v>
      </c>
      <c r="H59" s="35" t="s">
        <v>2</v>
      </c>
      <c r="I59" s="35" t="s">
        <v>43</v>
      </c>
      <c r="J59" s="32" t="s">
        <v>101</v>
      </c>
      <c r="K59" s="9" t="s">
        <v>137</v>
      </c>
      <c r="L59" s="19">
        <v>168100</v>
      </c>
      <c r="M59" s="20">
        <v>168100</v>
      </c>
      <c r="N59" s="20">
        <f t="shared" si="2"/>
        <v>0</v>
      </c>
    </row>
    <row r="60" spans="1:14" ht="63.75">
      <c r="A60" s="31">
        <f t="shared" si="0"/>
        <v>43</v>
      </c>
      <c r="B60" s="39" t="s">
        <v>142</v>
      </c>
      <c r="C60" s="42" t="s">
        <v>44</v>
      </c>
      <c r="D60" s="40" t="s">
        <v>8</v>
      </c>
      <c r="E60" s="40" t="s">
        <v>19</v>
      </c>
      <c r="F60" s="41" t="s">
        <v>54</v>
      </c>
      <c r="G60" s="30" t="s">
        <v>14</v>
      </c>
      <c r="H60" s="30" t="s">
        <v>168</v>
      </c>
      <c r="I60" s="30" t="s">
        <v>43</v>
      </c>
      <c r="J60" s="34" t="s">
        <v>102</v>
      </c>
      <c r="K60" s="9" t="s">
        <v>173</v>
      </c>
      <c r="L60" s="19">
        <v>1675047</v>
      </c>
      <c r="M60" s="20">
        <v>1675047</v>
      </c>
      <c r="N60" s="20">
        <f t="shared" si="2"/>
        <v>0</v>
      </c>
    </row>
    <row r="61" spans="1:14" ht="25.5">
      <c r="A61" s="31">
        <f t="shared" si="0"/>
        <v>44</v>
      </c>
      <c r="B61" s="39" t="s">
        <v>142</v>
      </c>
      <c r="C61" s="42" t="s">
        <v>44</v>
      </c>
      <c r="D61" s="40" t="s">
        <v>8</v>
      </c>
      <c r="E61" s="40" t="s">
        <v>19</v>
      </c>
      <c r="F61" s="41" t="s">
        <v>103</v>
      </c>
      <c r="G61" s="30" t="s">
        <v>14</v>
      </c>
      <c r="H61" s="30" t="s">
        <v>2</v>
      </c>
      <c r="I61" s="30" t="s">
        <v>43</v>
      </c>
      <c r="J61" s="33" t="s">
        <v>174</v>
      </c>
      <c r="K61" s="9" t="s">
        <v>175</v>
      </c>
      <c r="L61" s="19">
        <v>29333957</v>
      </c>
      <c r="M61" s="19">
        <v>28472084.01</v>
      </c>
      <c r="N61" s="20">
        <f t="shared" si="2"/>
        <v>861872.9899999984</v>
      </c>
    </row>
    <row r="62" spans="1:14" ht="25.5">
      <c r="A62" s="31">
        <f t="shared" si="0"/>
        <v>45</v>
      </c>
      <c r="B62" s="39" t="s">
        <v>142</v>
      </c>
      <c r="C62" s="42" t="s">
        <v>44</v>
      </c>
      <c r="D62" s="40" t="s">
        <v>17</v>
      </c>
      <c r="E62" s="40" t="s">
        <v>14</v>
      </c>
      <c r="F62" s="41" t="s">
        <v>1</v>
      </c>
      <c r="G62" s="30" t="s">
        <v>14</v>
      </c>
      <c r="H62" s="30" t="s">
        <v>2</v>
      </c>
      <c r="I62" s="30" t="s">
        <v>41</v>
      </c>
      <c r="J62" s="33" t="s">
        <v>117</v>
      </c>
      <c r="K62" s="9" t="s">
        <v>118</v>
      </c>
      <c r="L62" s="19">
        <v>3356776</v>
      </c>
      <c r="M62" s="20">
        <v>4356821.7</v>
      </c>
      <c r="N62" s="20">
        <f t="shared" si="2"/>
        <v>-1000045.7000000002</v>
      </c>
    </row>
    <row r="63" spans="1:14" ht="12.75">
      <c r="A63" s="31">
        <f t="shared" si="0"/>
        <v>46</v>
      </c>
      <c r="B63" s="43" t="s">
        <v>55</v>
      </c>
      <c r="C63" s="65" t="s">
        <v>113</v>
      </c>
      <c r="D63" s="68"/>
      <c r="E63" s="68"/>
      <c r="F63" s="68"/>
      <c r="G63" s="68"/>
      <c r="H63" s="68"/>
      <c r="I63" s="68"/>
      <c r="J63" s="69"/>
      <c r="K63" s="8"/>
      <c r="L63" s="45">
        <f>L64+L65</f>
        <v>97200</v>
      </c>
      <c r="M63" s="45">
        <f>M64+M65</f>
        <v>106202.73</v>
      </c>
      <c r="N63" s="46">
        <f aca="true" t="shared" si="3" ref="N63:N71">L63-M63</f>
        <v>-9002.729999999996</v>
      </c>
    </row>
    <row r="64" spans="1:14" ht="38.25">
      <c r="A64" s="31">
        <f t="shared" si="0"/>
        <v>47</v>
      </c>
      <c r="B64" s="37" t="s">
        <v>55</v>
      </c>
      <c r="C64" s="42" t="s">
        <v>4</v>
      </c>
      <c r="D64" s="40" t="s">
        <v>25</v>
      </c>
      <c r="E64" s="40" t="s">
        <v>15</v>
      </c>
      <c r="F64" s="41" t="s">
        <v>20</v>
      </c>
      <c r="G64" s="30" t="s">
        <v>14</v>
      </c>
      <c r="H64" s="30" t="s">
        <v>2</v>
      </c>
      <c r="I64" s="30" t="s">
        <v>26</v>
      </c>
      <c r="J64" s="33" t="s">
        <v>80</v>
      </c>
      <c r="K64" s="9"/>
      <c r="L64" s="19">
        <v>78200</v>
      </c>
      <c r="M64" s="20">
        <v>84680</v>
      </c>
      <c r="N64" s="20">
        <f t="shared" si="3"/>
        <v>-6480</v>
      </c>
    </row>
    <row r="65" spans="1:14" ht="38.25">
      <c r="A65" s="31">
        <f t="shared" si="0"/>
        <v>48</v>
      </c>
      <c r="B65" s="37" t="s">
        <v>55</v>
      </c>
      <c r="C65" s="42" t="s">
        <v>4</v>
      </c>
      <c r="D65" s="40" t="s">
        <v>33</v>
      </c>
      <c r="E65" s="40" t="s">
        <v>39</v>
      </c>
      <c r="F65" s="41" t="s">
        <v>20</v>
      </c>
      <c r="G65" s="30" t="s">
        <v>14</v>
      </c>
      <c r="H65" s="30" t="s">
        <v>2</v>
      </c>
      <c r="I65" s="30" t="s">
        <v>18</v>
      </c>
      <c r="J65" s="33" t="s">
        <v>233</v>
      </c>
      <c r="K65" s="9" t="s">
        <v>234</v>
      </c>
      <c r="L65" s="19">
        <v>19000</v>
      </c>
      <c r="M65" s="20">
        <v>21522.73</v>
      </c>
      <c r="N65" s="20">
        <f t="shared" si="3"/>
        <v>-2522.7299999999996</v>
      </c>
    </row>
    <row r="66" spans="1:14" ht="12.75">
      <c r="A66" s="31">
        <f t="shared" si="0"/>
        <v>49</v>
      </c>
      <c r="B66" s="43" t="s">
        <v>144</v>
      </c>
      <c r="C66" s="65" t="s">
        <v>114</v>
      </c>
      <c r="D66" s="68"/>
      <c r="E66" s="68"/>
      <c r="F66" s="68"/>
      <c r="G66" s="68"/>
      <c r="H66" s="68"/>
      <c r="I66" s="68"/>
      <c r="J66" s="69"/>
      <c r="K66" s="8"/>
      <c r="L66" s="45">
        <f>L67+L68+L70+L71+L69</f>
        <v>6241772.660000001</v>
      </c>
      <c r="M66" s="45">
        <f>M67+M68+M70+M71+M69</f>
        <v>6220028.960000001</v>
      </c>
      <c r="N66" s="46">
        <f t="shared" si="3"/>
        <v>21743.700000000186</v>
      </c>
    </row>
    <row r="67" spans="1:14" ht="38.25">
      <c r="A67" s="31">
        <f t="shared" si="0"/>
        <v>50</v>
      </c>
      <c r="B67" s="37" t="s">
        <v>144</v>
      </c>
      <c r="C67" s="42" t="s">
        <v>4</v>
      </c>
      <c r="D67" s="40" t="s">
        <v>25</v>
      </c>
      <c r="E67" s="40" t="s">
        <v>15</v>
      </c>
      <c r="F67" s="41" t="s">
        <v>20</v>
      </c>
      <c r="G67" s="30" t="s">
        <v>14</v>
      </c>
      <c r="H67" s="30" t="s">
        <v>159</v>
      </c>
      <c r="I67" s="30" t="s">
        <v>26</v>
      </c>
      <c r="J67" s="33" t="s">
        <v>161</v>
      </c>
      <c r="K67" s="9"/>
      <c r="L67" s="19">
        <v>3746000</v>
      </c>
      <c r="M67" s="20">
        <v>3732266.17</v>
      </c>
      <c r="N67" s="20">
        <f t="shared" si="3"/>
        <v>13733.830000000075</v>
      </c>
    </row>
    <row r="68" spans="1:14" ht="38.25">
      <c r="A68" s="31">
        <f t="shared" si="0"/>
        <v>51</v>
      </c>
      <c r="B68" s="37" t="s">
        <v>144</v>
      </c>
      <c r="C68" s="42" t="s">
        <v>4</v>
      </c>
      <c r="D68" s="40" t="s">
        <v>25</v>
      </c>
      <c r="E68" s="40" t="s">
        <v>15</v>
      </c>
      <c r="F68" s="41" t="s">
        <v>20</v>
      </c>
      <c r="G68" s="30" t="s">
        <v>14</v>
      </c>
      <c r="H68" s="30" t="s">
        <v>160</v>
      </c>
      <c r="I68" s="30" t="s">
        <v>26</v>
      </c>
      <c r="J68" s="33" t="s">
        <v>162</v>
      </c>
      <c r="K68" s="9"/>
      <c r="L68" s="19">
        <v>2366842.22</v>
      </c>
      <c r="M68" s="20">
        <v>2358701.73</v>
      </c>
      <c r="N68" s="20">
        <f t="shared" si="3"/>
        <v>8140.4900000002235</v>
      </c>
    </row>
    <row r="69" spans="1:14" ht="25.5">
      <c r="A69" s="31">
        <f t="shared" si="0"/>
        <v>52</v>
      </c>
      <c r="B69" s="37" t="s">
        <v>144</v>
      </c>
      <c r="C69" s="42" t="s">
        <v>4</v>
      </c>
      <c r="D69" s="40" t="s">
        <v>40</v>
      </c>
      <c r="E69" s="40" t="s">
        <v>3</v>
      </c>
      <c r="F69" s="41" t="s">
        <v>20</v>
      </c>
      <c r="G69" s="30" t="s">
        <v>14</v>
      </c>
      <c r="H69" s="30" t="s">
        <v>2</v>
      </c>
      <c r="I69" s="30" t="s">
        <v>41</v>
      </c>
      <c r="J69" s="33" t="s">
        <v>235</v>
      </c>
      <c r="K69" s="9"/>
      <c r="L69" s="19">
        <v>0</v>
      </c>
      <c r="M69" s="20">
        <v>130.62</v>
      </c>
      <c r="N69" s="20">
        <f t="shared" si="3"/>
        <v>-130.62</v>
      </c>
    </row>
    <row r="70" spans="1:14" ht="63.75">
      <c r="A70" s="31">
        <f t="shared" si="0"/>
        <v>53</v>
      </c>
      <c r="B70" s="39" t="s">
        <v>144</v>
      </c>
      <c r="C70" s="42" t="s">
        <v>44</v>
      </c>
      <c r="D70" s="40" t="s">
        <v>17</v>
      </c>
      <c r="E70" s="40" t="s">
        <v>14</v>
      </c>
      <c r="F70" s="41" t="s">
        <v>1</v>
      </c>
      <c r="G70" s="30" t="s">
        <v>14</v>
      </c>
      <c r="H70" s="30" t="s">
        <v>104</v>
      </c>
      <c r="I70" s="30" t="s">
        <v>41</v>
      </c>
      <c r="J70" s="32" t="s">
        <v>106</v>
      </c>
      <c r="K70" s="9"/>
      <c r="L70" s="19">
        <v>110000</v>
      </c>
      <c r="M70" s="20">
        <v>110000</v>
      </c>
      <c r="N70" s="20">
        <f t="shared" si="3"/>
        <v>0</v>
      </c>
    </row>
    <row r="71" spans="1:14" ht="51">
      <c r="A71" s="31">
        <f t="shared" si="0"/>
        <v>54</v>
      </c>
      <c r="B71" s="39" t="s">
        <v>144</v>
      </c>
      <c r="C71" s="42" t="s">
        <v>44</v>
      </c>
      <c r="D71" s="40" t="s">
        <v>17</v>
      </c>
      <c r="E71" s="40" t="s">
        <v>14</v>
      </c>
      <c r="F71" s="41" t="s">
        <v>1</v>
      </c>
      <c r="G71" s="30" t="s">
        <v>14</v>
      </c>
      <c r="H71" s="30" t="s">
        <v>105</v>
      </c>
      <c r="I71" s="30" t="s">
        <v>41</v>
      </c>
      <c r="J71" s="32" t="s">
        <v>107</v>
      </c>
      <c r="K71" s="9"/>
      <c r="L71" s="19">
        <v>18930.44</v>
      </c>
      <c r="M71" s="20">
        <v>18930.44</v>
      </c>
      <c r="N71" s="20">
        <f t="shared" si="3"/>
        <v>0</v>
      </c>
    </row>
    <row r="72" spans="1:14" ht="12.75">
      <c r="A72" s="31">
        <f t="shared" si="0"/>
        <v>55</v>
      </c>
      <c r="B72" s="43" t="s">
        <v>143</v>
      </c>
      <c r="C72" s="79" t="s">
        <v>115</v>
      </c>
      <c r="D72" s="66"/>
      <c r="E72" s="66"/>
      <c r="F72" s="66"/>
      <c r="G72" s="66"/>
      <c r="H72" s="66"/>
      <c r="I72" s="66"/>
      <c r="J72" s="67"/>
      <c r="K72" s="8"/>
      <c r="L72" s="45">
        <f>L73</f>
        <v>1830000</v>
      </c>
      <c r="M72" s="45">
        <f>M73</f>
        <v>1835680.13</v>
      </c>
      <c r="N72" s="45">
        <f>N73</f>
        <v>-5680.129999999888</v>
      </c>
    </row>
    <row r="73" spans="1:14" ht="12.75">
      <c r="A73" s="31">
        <f t="shared" si="0"/>
        <v>56</v>
      </c>
      <c r="B73" s="37" t="s">
        <v>143</v>
      </c>
      <c r="C73" s="42" t="s">
        <v>4</v>
      </c>
      <c r="D73" s="40" t="s">
        <v>24</v>
      </c>
      <c r="E73" s="40" t="s">
        <v>3</v>
      </c>
      <c r="F73" s="41" t="s">
        <v>1</v>
      </c>
      <c r="G73" s="30" t="s">
        <v>3</v>
      </c>
      <c r="H73" s="30" t="s">
        <v>2</v>
      </c>
      <c r="I73" s="30" t="s">
        <v>22</v>
      </c>
      <c r="J73" s="33" t="s">
        <v>78</v>
      </c>
      <c r="K73" s="9" t="s">
        <v>79</v>
      </c>
      <c r="L73" s="19">
        <v>1830000</v>
      </c>
      <c r="M73" s="20">
        <v>1835680.13</v>
      </c>
      <c r="N73" s="20">
        <f>L73-M73</f>
        <v>-5680.129999999888</v>
      </c>
    </row>
    <row r="74" spans="1:14" ht="12.75">
      <c r="A74" s="31">
        <f t="shared" si="0"/>
        <v>57</v>
      </c>
      <c r="B74" s="47" t="s">
        <v>36</v>
      </c>
      <c r="C74" s="90" t="s">
        <v>177</v>
      </c>
      <c r="D74" s="66"/>
      <c r="E74" s="66"/>
      <c r="F74" s="66"/>
      <c r="G74" s="66"/>
      <c r="H74" s="66"/>
      <c r="I74" s="66"/>
      <c r="J74" s="67"/>
      <c r="K74" s="8"/>
      <c r="L74" s="48">
        <v>11000</v>
      </c>
      <c r="M74" s="48">
        <v>11000</v>
      </c>
      <c r="N74" s="48">
        <f>L74-M74</f>
        <v>0</v>
      </c>
    </row>
    <row r="75" spans="1:14" ht="38.25">
      <c r="A75" s="31">
        <f t="shared" si="0"/>
        <v>58</v>
      </c>
      <c r="B75" s="37" t="s">
        <v>36</v>
      </c>
      <c r="C75" s="42" t="s">
        <v>4</v>
      </c>
      <c r="D75" s="40" t="s">
        <v>33</v>
      </c>
      <c r="E75" s="40" t="s">
        <v>39</v>
      </c>
      <c r="F75" s="41" t="s">
        <v>20</v>
      </c>
      <c r="G75" s="30" t="s">
        <v>14</v>
      </c>
      <c r="H75" s="30" t="s">
        <v>2</v>
      </c>
      <c r="I75" s="30" t="s">
        <v>18</v>
      </c>
      <c r="J75" s="33" t="s">
        <v>233</v>
      </c>
      <c r="K75" s="9"/>
      <c r="L75" s="19">
        <v>11000</v>
      </c>
      <c r="M75" s="20">
        <v>11000</v>
      </c>
      <c r="N75" s="20">
        <f>L75-M75</f>
        <v>0</v>
      </c>
    </row>
    <row r="76" spans="1:14" ht="12.75">
      <c r="A76" s="31">
        <f t="shared" si="0"/>
        <v>59</v>
      </c>
      <c r="B76" s="43" t="s">
        <v>145</v>
      </c>
      <c r="C76" s="65" t="s">
        <v>116</v>
      </c>
      <c r="D76" s="68"/>
      <c r="E76" s="68"/>
      <c r="F76" s="68"/>
      <c r="G76" s="68"/>
      <c r="H76" s="68"/>
      <c r="I76" s="68"/>
      <c r="J76" s="69"/>
      <c r="K76" s="8"/>
      <c r="L76" s="45">
        <f>L77+L78</f>
        <v>8372181</v>
      </c>
      <c r="M76" s="45">
        <f>M77+M78</f>
        <v>8261314.52</v>
      </c>
      <c r="N76" s="45">
        <f>N77+N78</f>
        <v>110866.48000000045</v>
      </c>
    </row>
    <row r="77" spans="1:14" ht="38.25">
      <c r="A77" s="31">
        <f t="shared" si="0"/>
        <v>60</v>
      </c>
      <c r="B77" s="37" t="s">
        <v>145</v>
      </c>
      <c r="C77" s="42" t="s">
        <v>4</v>
      </c>
      <c r="D77" s="40" t="s">
        <v>25</v>
      </c>
      <c r="E77" s="40" t="s">
        <v>15</v>
      </c>
      <c r="F77" s="41" t="s">
        <v>20</v>
      </c>
      <c r="G77" s="30" t="s">
        <v>14</v>
      </c>
      <c r="H77" s="30" t="s">
        <v>165</v>
      </c>
      <c r="I77" s="30" t="s">
        <v>26</v>
      </c>
      <c r="J77" s="33" t="s">
        <v>163</v>
      </c>
      <c r="K77" s="9"/>
      <c r="L77" s="19">
        <v>6449800</v>
      </c>
      <c r="M77" s="20">
        <v>6338933.52</v>
      </c>
      <c r="N77" s="20">
        <f aca="true" t="shared" si="4" ref="N77:N100">L77-M77</f>
        <v>110866.48000000045</v>
      </c>
    </row>
    <row r="78" spans="1:14" ht="51">
      <c r="A78" s="31">
        <f t="shared" si="0"/>
        <v>61</v>
      </c>
      <c r="B78" s="37" t="s">
        <v>145</v>
      </c>
      <c r="C78" s="42" t="s">
        <v>4</v>
      </c>
      <c r="D78" s="40" t="s">
        <v>25</v>
      </c>
      <c r="E78" s="40" t="s">
        <v>15</v>
      </c>
      <c r="F78" s="41" t="s">
        <v>20</v>
      </c>
      <c r="G78" s="30" t="s">
        <v>14</v>
      </c>
      <c r="H78" s="30" t="s">
        <v>166</v>
      </c>
      <c r="I78" s="30" t="s">
        <v>26</v>
      </c>
      <c r="J78" s="33" t="s">
        <v>164</v>
      </c>
      <c r="K78" s="9"/>
      <c r="L78" s="19">
        <v>1922381</v>
      </c>
      <c r="M78" s="20">
        <v>1922381</v>
      </c>
      <c r="N78" s="20">
        <f t="shared" si="4"/>
        <v>0</v>
      </c>
    </row>
    <row r="79" spans="1:14" ht="30" customHeight="1">
      <c r="A79" s="31">
        <f t="shared" si="0"/>
        <v>62</v>
      </c>
      <c r="B79" s="47" t="s">
        <v>140</v>
      </c>
      <c r="C79" s="76" t="s">
        <v>178</v>
      </c>
      <c r="D79" s="77"/>
      <c r="E79" s="77"/>
      <c r="F79" s="77"/>
      <c r="G79" s="77"/>
      <c r="H79" s="77"/>
      <c r="I79" s="77"/>
      <c r="J79" s="78"/>
      <c r="K79" s="8"/>
      <c r="L79" s="51">
        <v>536000</v>
      </c>
      <c r="M79" s="52">
        <v>530030</v>
      </c>
      <c r="N79" s="52">
        <f t="shared" si="4"/>
        <v>5970</v>
      </c>
    </row>
    <row r="80" spans="1:14" ht="89.25">
      <c r="A80" s="31">
        <f t="shared" si="0"/>
        <v>63</v>
      </c>
      <c r="B80" s="37" t="s">
        <v>140</v>
      </c>
      <c r="C80" s="42" t="s">
        <v>4</v>
      </c>
      <c r="D80" s="40" t="s">
        <v>16</v>
      </c>
      <c r="E80" s="40" t="s">
        <v>17</v>
      </c>
      <c r="F80" s="41" t="s">
        <v>18</v>
      </c>
      <c r="G80" s="30" t="s">
        <v>3</v>
      </c>
      <c r="H80" s="30" t="s">
        <v>2</v>
      </c>
      <c r="I80" s="30" t="s">
        <v>6</v>
      </c>
      <c r="J80" s="33" t="s">
        <v>203</v>
      </c>
      <c r="K80" s="9" t="s">
        <v>204</v>
      </c>
      <c r="L80" s="19">
        <v>530000</v>
      </c>
      <c r="M80" s="20">
        <v>524430</v>
      </c>
      <c r="N80" s="20">
        <f t="shared" si="4"/>
        <v>5570</v>
      </c>
    </row>
    <row r="81" spans="1:14" ht="38.25">
      <c r="A81" s="31">
        <f t="shared" si="0"/>
        <v>64</v>
      </c>
      <c r="B81" s="37" t="s">
        <v>140</v>
      </c>
      <c r="C81" s="42" t="s">
        <v>4</v>
      </c>
      <c r="D81" s="40" t="s">
        <v>33</v>
      </c>
      <c r="E81" s="40" t="s">
        <v>39</v>
      </c>
      <c r="F81" s="41" t="s">
        <v>20</v>
      </c>
      <c r="G81" s="30" t="s">
        <v>14</v>
      </c>
      <c r="H81" s="30" t="s">
        <v>2</v>
      </c>
      <c r="I81" s="30" t="s">
        <v>18</v>
      </c>
      <c r="J81" s="33" t="s">
        <v>233</v>
      </c>
      <c r="K81" s="9"/>
      <c r="L81" s="19">
        <v>6000</v>
      </c>
      <c r="M81" s="20">
        <v>5600</v>
      </c>
      <c r="N81" s="20">
        <f t="shared" si="4"/>
        <v>400</v>
      </c>
    </row>
    <row r="82" spans="1:14" ht="12.75">
      <c r="A82" s="31">
        <f t="shared" si="0"/>
        <v>65</v>
      </c>
      <c r="B82" s="47" t="s">
        <v>148</v>
      </c>
      <c r="C82" s="90" t="s">
        <v>56</v>
      </c>
      <c r="D82" s="91"/>
      <c r="E82" s="91"/>
      <c r="F82" s="91"/>
      <c r="G82" s="91"/>
      <c r="H82" s="91"/>
      <c r="I82" s="91"/>
      <c r="J82" s="92"/>
      <c r="K82" s="53"/>
      <c r="L82" s="54">
        <f>L83+L85+L84</f>
        <v>303000</v>
      </c>
      <c r="M82" s="54">
        <f>M83+M85+M84</f>
        <v>273639.7</v>
      </c>
      <c r="N82" s="20">
        <f t="shared" si="4"/>
        <v>29360.29999999999</v>
      </c>
    </row>
    <row r="83" spans="1:14" ht="38.25">
      <c r="A83" s="31">
        <f aca="true" t="shared" si="5" ref="A83:A128">TREND(A82+1)</f>
        <v>66</v>
      </c>
      <c r="B83" s="37" t="s">
        <v>148</v>
      </c>
      <c r="C83" s="42" t="s">
        <v>4</v>
      </c>
      <c r="D83" s="40" t="s">
        <v>33</v>
      </c>
      <c r="E83" s="40" t="s">
        <v>35</v>
      </c>
      <c r="F83" s="41" t="s">
        <v>12</v>
      </c>
      <c r="G83" s="30" t="s">
        <v>3</v>
      </c>
      <c r="H83" s="30" t="s">
        <v>2</v>
      </c>
      <c r="I83" s="30" t="s">
        <v>18</v>
      </c>
      <c r="J83" s="33" t="s">
        <v>224</v>
      </c>
      <c r="K83" s="9"/>
      <c r="L83" s="19">
        <v>300000</v>
      </c>
      <c r="M83" s="20">
        <v>268639.7</v>
      </c>
      <c r="N83" s="20">
        <f t="shared" si="4"/>
        <v>31360.29999999999</v>
      </c>
    </row>
    <row r="84" spans="1:14" ht="25.5">
      <c r="A84" s="31">
        <f t="shared" si="5"/>
        <v>67</v>
      </c>
      <c r="B84" s="37" t="s">
        <v>148</v>
      </c>
      <c r="C84" s="42" t="s">
        <v>4</v>
      </c>
      <c r="D84" s="40" t="s">
        <v>33</v>
      </c>
      <c r="E84" s="40" t="s">
        <v>35</v>
      </c>
      <c r="F84" s="41" t="s">
        <v>36</v>
      </c>
      <c r="G84" s="30" t="s">
        <v>3</v>
      </c>
      <c r="H84" s="30" t="s">
        <v>2</v>
      </c>
      <c r="I84" s="30" t="s">
        <v>18</v>
      </c>
      <c r="J84" s="33" t="s">
        <v>225</v>
      </c>
      <c r="K84" s="9" t="s">
        <v>226</v>
      </c>
      <c r="L84" s="19">
        <v>0</v>
      </c>
      <c r="M84" s="20">
        <v>2000</v>
      </c>
      <c r="N84" s="20">
        <f t="shared" si="4"/>
        <v>-2000</v>
      </c>
    </row>
    <row r="85" spans="1:14" ht="38.25">
      <c r="A85" s="31">
        <f t="shared" si="5"/>
        <v>68</v>
      </c>
      <c r="B85" s="37" t="s">
        <v>148</v>
      </c>
      <c r="C85" s="42" t="s">
        <v>4</v>
      </c>
      <c r="D85" s="40" t="s">
        <v>33</v>
      </c>
      <c r="E85" s="40" t="s">
        <v>39</v>
      </c>
      <c r="F85" s="41" t="s">
        <v>20</v>
      </c>
      <c r="G85" s="30" t="s">
        <v>14</v>
      </c>
      <c r="H85" s="30" t="s">
        <v>2</v>
      </c>
      <c r="I85" s="30" t="s">
        <v>18</v>
      </c>
      <c r="J85" s="33" t="s">
        <v>233</v>
      </c>
      <c r="K85" s="9"/>
      <c r="L85" s="19">
        <v>3000</v>
      </c>
      <c r="M85" s="20">
        <v>3000</v>
      </c>
      <c r="N85" s="20">
        <f t="shared" si="4"/>
        <v>0</v>
      </c>
    </row>
    <row r="86" spans="1:14" ht="42" customHeight="1">
      <c r="A86" s="31">
        <f t="shared" si="5"/>
        <v>69</v>
      </c>
      <c r="B86" s="47" t="s">
        <v>150</v>
      </c>
      <c r="C86" s="90" t="s">
        <v>57</v>
      </c>
      <c r="D86" s="93"/>
      <c r="E86" s="93"/>
      <c r="F86" s="93"/>
      <c r="G86" s="93"/>
      <c r="H86" s="93"/>
      <c r="I86" s="93"/>
      <c r="J86" s="80"/>
      <c r="K86" s="53"/>
      <c r="L86" s="54">
        <f>L87+L88</f>
        <v>7800</v>
      </c>
      <c r="M86" s="54">
        <f>M87+M88</f>
        <v>8100</v>
      </c>
      <c r="N86" s="20">
        <f t="shared" si="4"/>
        <v>-300</v>
      </c>
    </row>
    <row r="87" spans="1:14" ht="25.5">
      <c r="A87" s="31">
        <f t="shared" si="5"/>
        <v>70</v>
      </c>
      <c r="B87" s="37" t="s">
        <v>150</v>
      </c>
      <c r="C87" s="42" t="s">
        <v>4</v>
      </c>
      <c r="D87" s="40" t="s">
        <v>33</v>
      </c>
      <c r="E87" s="40" t="s">
        <v>38</v>
      </c>
      <c r="F87" s="41" t="s">
        <v>1</v>
      </c>
      <c r="G87" s="30" t="s">
        <v>3</v>
      </c>
      <c r="H87" s="30" t="s">
        <v>2</v>
      </c>
      <c r="I87" s="30" t="s">
        <v>18</v>
      </c>
      <c r="J87" s="33" t="s">
        <v>229</v>
      </c>
      <c r="K87" s="9" t="s">
        <v>230</v>
      </c>
      <c r="L87" s="19">
        <v>1800</v>
      </c>
      <c r="M87" s="20">
        <v>2100</v>
      </c>
      <c r="N87" s="20">
        <f t="shared" si="4"/>
        <v>-300</v>
      </c>
    </row>
    <row r="88" spans="1:14" ht="38.25">
      <c r="A88" s="31">
        <f t="shared" si="5"/>
        <v>71</v>
      </c>
      <c r="B88" s="37" t="s">
        <v>150</v>
      </c>
      <c r="C88" s="42" t="s">
        <v>4</v>
      </c>
      <c r="D88" s="40" t="s">
        <v>33</v>
      </c>
      <c r="E88" s="40" t="s">
        <v>39</v>
      </c>
      <c r="F88" s="41" t="s">
        <v>20</v>
      </c>
      <c r="G88" s="30" t="s">
        <v>14</v>
      </c>
      <c r="H88" s="30" t="s">
        <v>2</v>
      </c>
      <c r="I88" s="30" t="s">
        <v>18</v>
      </c>
      <c r="J88" s="33" t="s">
        <v>233</v>
      </c>
      <c r="K88" s="9"/>
      <c r="L88" s="19">
        <v>6000</v>
      </c>
      <c r="M88" s="20">
        <v>6000</v>
      </c>
      <c r="N88" s="20">
        <f t="shared" si="4"/>
        <v>0</v>
      </c>
    </row>
    <row r="89" spans="1:14" ht="12.75">
      <c r="A89" s="31">
        <f t="shared" si="5"/>
        <v>72</v>
      </c>
      <c r="B89" s="43" t="s">
        <v>22</v>
      </c>
      <c r="C89" s="79" t="s">
        <v>58</v>
      </c>
      <c r="D89" s="66"/>
      <c r="E89" s="66"/>
      <c r="F89" s="66"/>
      <c r="G89" s="66"/>
      <c r="H89" s="66"/>
      <c r="I89" s="66"/>
      <c r="J89" s="67"/>
      <c r="K89" s="8"/>
      <c r="L89" s="45">
        <f>L90</f>
        <v>33900</v>
      </c>
      <c r="M89" s="45">
        <f>M90</f>
        <v>33879.64</v>
      </c>
      <c r="N89" s="20">
        <f t="shared" si="4"/>
        <v>20.360000000000582</v>
      </c>
    </row>
    <row r="90" spans="1:14" ht="38.25">
      <c r="A90" s="31">
        <f t="shared" si="5"/>
        <v>73</v>
      </c>
      <c r="B90" s="37" t="s">
        <v>22</v>
      </c>
      <c r="C90" s="42" t="s">
        <v>4</v>
      </c>
      <c r="D90" s="40" t="s">
        <v>33</v>
      </c>
      <c r="E90" s="40" t="s">
        <v>39</v>
      </c>
      <c r="F90" s="41" t="s">
        <v>20</v>
      </c>
      <c r="G90" s="30" t="s">
        <v>14</v>
      </c>
      <c r="H90" s="30" t="s">
        <v>2</v>
      </c>
      <c r="I90" s="30" t="s">
        <v>18</v>
      </c>
      <c r="J90" s="33" t="s">
        <v>233</v>
      </c>
      <c r="K90" s="9"/>
      <c r="L90" s="19">
        <v>33900</v>
      </c>
      <c r="M90" s="20">
        <v>33879.64</v>
      </c>
      <c r="N90" s="20">
        <f t="shared" si="4"/>
        <v>20.360000000000582</v>
      </c>
    </row>
    <row r="91" spans="1:14" ht="25.5" customHeight="1">
      <c r="A91" s="31">
        <f t="shared" si="5"/>
        <v>74</v>
      </c>
      <c r="B91" s="47" t="s">
        <v>147</v>
      </c>
      <c r="C91" s="94" t="s">
        <v>59</v>
      </c>
      <c r="D91" s="93"/>
      <c r="E91" s="93"/>
      <c r="F91" s="93"/>
      <c r="G91" s="93"/>
      <c r="H91" s="93"/>
      <c r="I91" s="93"/>
      <c r="J91" s="80"/>
      <c r="K91" s="53"/>
      <c r="L91" s="54">
        <f>L92+L93+L94</f>
        <v>1708000</v>
      </c>
      <c r="M91" s="54">
        <f>M92+M93+M94</f>
        <v>1866004.2</v>
      </c>
      <c r="N91" s="20">
        <f t="shared" si="4"/>
        <v>-158004.19999999995</v>
      </c>
    </row>
    <row r="92" spans="1:14" ht="51">
      <c r="A92" s="31">
        <f t="shared" si="5"/>
        <v>75</v>
      </c>
      <c r="B92" s="37" t="s">
        <v>147</v>
      </c>
      <c r="C92" s="42" t="s">
        <v>4</v>
      </c>
      <c r="D92" s="40" t="s">
        <v>33</v>
      </c>
      <c r="E92" s="40" t="s">
        <v>16</v>
      </c>
      <c r="F92" s="41" t="s">
        <v>1</v>
      </c>
      <c r="G92" s="30" t="s">
        <v>3</v>
      </c>
      <c r="H92" s="30" t="s">
        <v>2</v>
      </c>
      <c r="I92" s="30" t="s">
        <v>18</v>
      </c>
      <c r="J92" s="33" t="s">
        <v>222</v>
      </c>
      <c r="K92" s="9" t="s">
        <v>223</v>
      </c>
      <c r="L92" s="19">
        <v>3000</v>
      </c>
      <c r="M92" s="20">
        <v>3000</v>
      </c>
      <c r="N92" s="20">
        <f t="shared" si="4"/>
        <v>0</v>
      </c>
    </row>
    <row r="93" spans="1:14" ht="51">
      <c r="A93" s="31">
        <f t="shared" si="5"/>
        <v>76</v>
      </c>
      <c r="B93" s="37" t="s">
        <v>147</v>
      </c>
      <c r="C93" s="42" t="s">
        <v>4</v>
      </c>
      <c r="D93" s="40" t="s">
        <v>33</v>
      </c>
      <c r="E93" s="40" t="s">
        <v>37</v>
      </c>
      <c r="F93" s="41" t="s">
        <v>1</v>
      </c>
      <c r="G93" s="30" t="s">
        <v>3</v>
      </c>
      <c r="H93" s="30" t="s">
        <v>2</v>
      </c>
      <c r="I93" s="30" t="s">
        <v>18</v>
      </c>
      <c r="J93" s="33" t="s">
        <v>227</v>
      </c>
      <c r="K93" s="9" t="s">
        <v>228</v>
      </c>
      <c r="L93" s="19">
        <v>1430000</v>
      </c>
      <c r="M93" s="20">
        <v>1552704.2</v>
      </c>
      <c r="N93" s="20">
        <f t="shared" si="4"/>
        <v>-122704.19999999995</v>
      </c>
    </row>
    <row r="94" spans="1:14" ht="38.25">
      <c r="A94" s="31">
        <f t="shared" si="5"/>
        <v>77</v>
      </c>
      <c r="B94" s="37" t="s">
        <v>147</v>
      </c>
      <c r="C94" s="42" t="s">
        <v>4</v>
      </c>
      <c r="D94" s="40" t="s">
        <v>33</v>
      </c>
      <c r="E94" s="40" t="s">
        <v>39</v>
      </c>
      <c r="F94" s="41" t="s">
        <v>20</v>
      </c>
      <c r="G94" s="30" t="s">
        <v>14</v>
      </c>
      <c r="H94" s="30" t="s">
        <v>2</v>
      </c>
      <c r="I94" s="30" t="s">
        <v>18</v>
      </c>
      <c r="J94" s="33" t="s">
        <v>233</v>
      </c>
      <c r="K94" s="9"/>
      <c r="L94" s="19">
        <v>275000</v>
      </c>
      <c r="M94" s="20">
        <v>310300</v>
      </c>
      <c r="N94" s="20">
        <f t="shared" si="4"/>
        <v>-35300</v>
      </c>
    </row>
    <row r="95" spans="1:14" ht="12.75">
      <c r="A95" s="31">
        <f t="shared" si="5"/>
        <v>78</v>
      </c>
      <c r="B95" s="47" t="s">
        <v>146</v>
      </c>
      <c r="C95" s="90" t="s">
        <v>60</v>
      </c>
      <c r="D95" s="91"/>
      <c r="E95" s="91"/>
      <c r="F95" s="91"/>
      <c r="G95" s="91"/>
      <c r="H95" s="91"/>
      <c r="I95" s="91"/>
      <c r="J95" s="92"/>
      <c r="K95" s="8"/>
      <c r="L95" s="50">
        <f>L96</f>
        <v>513000</v>
      </c>
      <c r="M95" s="50">
        <f>M96</f>
        <v>518494.1</v>
      </c>
      <c r="N95" s="20">
        <f t="shared" si="4"/>
        <v>-5494.099999999977</v>
      </c>
    </row>
    <row r="96" spans="1:14" ht="38.25">
      <c r="A96" s="31">
        <f t="shared" si="5"/>
        <v>79</v>
      </c>
      <c r="B96" s="37" t="s">
        <v>146</v>
      </c>
      <c r="C96" s="42" t="s">
        <v>4</v>
      </c>
      <c r="D96" s="40" t="s">
        <v>25</v>
      </c>
      <c r="E96" s="40" t="s">
        <v>15</v>
      </c>
      <c r="F96" s="41" t="s">
        <v>20</v>
      </c>
      <c r="G96" s="30" t="s">
        <v>14</v>
      </c>
      <c r="H96" s="30" t="s">
        <v>2</v>
      </c>
      <c r="I96" s="30" t="s">
        <v>26</v>
      </c>
      <c r="J96" s="33" t="s">
        <v>80</v>
      </c>
      <c r="K96" s="9"/>
      <c r="L96" s="19">
        <v>513000</v>
      </c>
      <c r="M96" s="20">
        <v>518494.1</v>
      </c>
      <c r="N96" s="20">
        <f t="shared" si="4"/>
        <v>-5494.099999999977</v>
      </c>
    </row>
    <row r="97" spans="1:14" ht="12.75">
      <c r="A97" s="31">
        <f t="shared" si="5"/>
        <v>80</v>
      </c>
      <c r="B97" s="43" t="s">
        <v>153</v>
      </c>
      <c r="C97" s="79" t="s">
        <v>61</v>
      </c>
      <c r="D97" s="66"/>
      <c r="E97" s="66"/>
      <c r="F97" s="66"/>
      <c r="G97" s="66"/>
      <c r="H97" s="66"/>
      <c r="I97" s="66"/>
      <c r="J97" s="67"/>
      <c r="K97" s="8"/>
      <c r="L97" s="55">
        <f>L98</f>
        <v>7710</v>
      </c>
      <c r="M97" s="55">
        <f>M98</f>
        <v>7710</v>
      </c>
      <c r="N97" s="20">
        <f t="shared" si="4"/>
        <v>0</v>
      </c>
    </row>
    <row r="98" spans="1:14" ht="51">
      <c r="A98" s="31">
        <f t="shared" si="5"/>
        <v>81</v>
      </c>
      <c r="B98" s="37" t="s">
        <v>153</v>
      </c>
      <c r="C98" s="42" t="s">
        <v>4</v>
      </c>
      <c r="D98" s="40" t="s">
        <v>33</v>
      </c>
      <c r="E98" s="40" t="s">
        <v>151</v>
      </c>
      <c r="F98" s="41" t="s">
        <v>20</v>
      </c>
      <c r="G98" s="30" t="s">
        <v>14</v>
      </c>
      <c r="H98" s="30" t="s">
        <v>2</v>
      </c>
      <c r="I98" s="30" t="s">
        <v>18</v>
      </c>
      <c r="J98" s="33" t="s">
        <v>231</v>
      </c>
      <c r="K98" s="9"/>
      <c r="L98" s="19">
        <v>7710</v>
      </c>
      <c r="M98" s="20">
        <v>7710</v>
      </c>
      <c r="N98" s="20">
        <f t="shared" si="4"/>
        <v>0</v>
      </c>
    </row>
    <row r="99" spans="1:14" ht="12.75">
      <c r="A99" s="31">
        <f t="shared" si="5"/>
        <v>82</v>
      </c>
      <c r="B99" s="47" t="s">
        <v>154</v>
      </c>
      <c r="C99" s="90" t="s">
        <v>62</v>
      </c>
      <c r="D99" s="93"/>
      <c r="E99" s="93"/>
      <c r="F99" s="93"/>
      <c r="G99" s="93"/>
      <c r="H99" s="93"/>
      <c r="I99" s="93"/>
      <c r="J99" s="80"/>
      <c r="K99" s="56"/>
      <c r="L99" s="57">
        <f>L100</f>
        <v>13000</v>
      </c>
      <c r="M99" s="57">
        <f>M100</f>
        <v>23600</v>
      </c>
      <c r="N99" s="20">
        <f t="shared" si="4"/>
        <v>-10600</v>
      </c>
    </row>
    <row r="100" spans="1:14" ht="38.25">
      <c r="A100" s="31">
        <f t="shared" si="5"/>
        <v>83</v>
      </c>
      <c r="B100" s="37" t="s">
        <v>154</v>
      </c>
      <c r="C100" s="42" t="s">
        <v>4</v>
      </c>
      <c r="D100" s="40" t="s">
        <v>33</v>
      </c>
      <c r="E100" s="40" t="s">
        <v>39</v>
      </c>
      <c r="F100" s="41" t="s">
        <v>20</v>
      </c>
      <c r="G100" s="30" t="s">
        <v>14</v>
      </c>
      <c r="H100" s="30" t="s">
        <v>2</v>
      </c>
      <c r="I100" s="30" t="s">
        <v>18</v>
      </c>
      <c r="J100" s="33" t="s">
        <v>233</v>
      </c>
      <c r="K100" s="9"/>
      <c r="L100" s="19">
        <v>13000</v>
      </c>
      <c r="M100" s="20">
        <v>23600</v>
      </c>
      <c r="N100" s="20">
        <f t="shared" si="4"/>
        <v>-10600</v>
      </c>
    </row>
    <row r="101" spans="1:14" ht="12.75">
      <c r="A101" s="31">
        <f t="shared" si="5"/>
        <v>84</v>
      </c>
      <c r="B101" s="47" t="s">
        <v>139</v>
      </c>
      <c r="C101" s="90" t="s">
        <v>63</v>
      </c>
      <c r="D101" s="91"/>
      <c r="E101" s="91"/>
      <c r="F101" s="91"/>
      <c r="G101" s="91"/>
      <c r="H101" s="91"/>
      <c r="I101" s="91"/>
      <c r="J101" s="92"/>
      <c r="K101" s="58"/>
      <c r="L101" s="46">
        <f>L102+L103+L104+L105+L106+L107+L108+L109+L111+L112+L110+L113+L114+L115+L116</f>
        <v>148743415</v>
      </c>
      <c r="M101" s="46">
        <f>M102+M103+M104+M105+M106+M107+M108+M109+M111+M112+M110+M113+M114+M115+M116</f>
        <v>147021087.45999998</v>
      </c>
      <c r="N101" s="20">
        <f aca="true" t="shared" si="6" ref="N101:N116">L101-M101</f>
        <v>1722327.5400000215</v>
      </c>
    </row>
    <row r="102" spans="1:14" ht="25.5">
      <c r="A102" s="31">
        <f t="shared" si="5"/>
        <v>85</v>
      </c>
      <c r="B102" s="36">
        <v>182</v>
      </c>
      <c r="C102" s="42" t="s">
        <v>4</v>
      </c>
      <c r="D102" s="40" t="s">
        <v>3</v>
      </c>
      <c r="E102" s="40" t="s">
        <v>3</v>
      </c>
      <c r="F102" s="41" t="s">
        <v>7</v>
      </c>
      <c r="G102" s="30" t="s">
        <v>8</v>
      </c>
      <c r="H102" s="30" t="s">
        <v>2</v>
      </c>
      <c r="I102" s="30" t="s">
        <v>6</v>
      </c>
      <c r="J102" s="33" t="s">
        <v>182</v>
      </c>
      <c r="K102" s="9" t="s">
        <v>183</v>
      </c>
      <c r="L102" s="19">
        <v>40043300</v>
      </c>
      <c r="M102" s="20">
        <v>36897407.07</v>
      </c>
      <c r="N102" s="20">
        <f t="shared" si="6"/>
        <v>3145892.9299999997</v>
      </c>
    </row>
    <row r="103" spans="1:14" ht="51">
      <c r="A103" s="31">
        <f t="shared" si="5"/>
        <v>86</v>
      </c>
      <c r="B103" s="36">
        <v>182</v>
      </c>
      <c r="C103" s="42" t="s">
        <v>4</v>
      </c>
      <c r="D103" s="40" t="s">
        <v>3</v>
      </c>
      <c r="E103" s="40" t="s">
        <v>8</v>
      </c>
      <c r="F103" s="41" t="s">
        <v>5</v>
      </c>
      <c r="G103" s="30" t="s">
        <v>3</v>
      </c>
      <c r="H103" s="30" t="s">
        <v>2</v>
      </c>
      <c r="I103" s="30" t="s">
        <v>6</v>
      </c>
      <c r="J103" s="33" t="s">
        <v>184</v>
      </c>
      <c r="K103" s="9" t="s">
        <v>185</v>
      </c>
      <c r="L103" s="19">
        <v>71000</v>
      </c>
      <c r="M103" s="20">
        <v>86858.1</v>
      </c>
      <c r="N103" s="20">
        <f t="shared" si="6"/>
        <v>-15858.100000000006</v>
      </c>
    </row>
    <row r="104" spans="1:14" ht="89.25">
      <c r="A104" s="31">
        <f t="shared" si="5"/>
        <v>87</v>
      </c>
      <c r="B104" s="36">
        <v>182</v>
      </c>
      <c r="C104" s="42" t="s">
        <v>4</v>
      </c>
      <c r="D104" s="40" t="s">
        <v>3</v>
      </c>
      <c r="E104" s="40" t="s">
        <v>8</v>
      </c>
      <c r="F104" s="41" t="s">
        <v>10</v>
      </c>
      <c r="G104" s="30" t="s">
        <v>3</v>
      </c>
      <c r="H104" s="30" t="s">
        <v>2</v>
      </c>
      <c r="I104" s="30" t="s">
        <v>6</v>
      </c>
      <c r="J104" s="33" t="s">
        <v>186</v>
      </c>
      <c r="K104" s="9" t="s">
        <v>187</v>
      </c>
      <c r="L104" s="19">
        <v>99012000</v>
      </c>
      <c r="M104" s="20">
        <v>100499931.71</v>
      </c>
      <c r="N104" s="20">
        <f t="shared" si="6"/>
        <v>-1487931.7099999934</v>
      </c>
    </row>
    <row r="105" spans="1:14" ht="76.5">
      <c r="A105" s="31">
        <f t="shared" si="5"/>
        <v>88</v>
      </c>
      <c r="B105" s="36">
        <v>182</v>
      </c>
      <c r="C105" s="42" t="s">
        <v>4</v>
      </c>
      <c r="D105" s="40" t="s">
        <v>3</v>
      </c>
      <c r="E105" s="40" t="s">
        <v>8</v>
      </c>
      <c r="F105" s="41" t="s">
        <v>11</v>
      </c>
      <c r="G105" s="30" t="s">
        <v>3</v>
      </c>
      <c r="H105" s="30" t="s">
        <v>2</v>
      </c>
      <c r="I105" s="30" t="s">
        <v>6</v>
      </c>
      <c r="J105" s="33" t="s">
        <v>188</v>
      </c>
      <c r="K105" s="9" t="s">
        <v>189</v>
      </c>
      <c r="L105" s="19">
        <v>99300</v>
      </c>
      <c r="M105" s="20">
        <v>96980.1</v>
      </c>
      <c r="N105" s="20">
        <f t="shared" si="6"/>
        <v>2319.899999999994</v>
      </c>
    </row>
    <row r="106" spans="1:14" ht="38.25">
      <c r="A106" s="31">
        <f t="shared" si="5"/>
        <v>89</v>
      </c>
      <c r="B106" s="36">
        <v>182</v>
      </c>
      <c r="C106" s="42" t="s">
        <v>4</v>
      </c>
      <c r="D106" s="40" t="s">
        <v>3</v>
      </c>
      <c r="E106" s="40" t="s">
        <v>8</v>
      </c>
      <c r="F106" s="41" t="s">
        <v>12</v>
      </c>
      <c r="G106" s="30" t="s">
        <v>3</v>
      </c>
      <c r="H106" s="30" t="s">
        <v>2</v>
      </c>
      <c r="I106" s="30" t="s">
        <v>6</v>
      </c>
      <c r="J106" s="33" t="s">
        <v>190</v>
      </c>
      <c r="K106" s="9" t="s">
        <v>191</v>
      </c>
      <c r="L106" s="19">
        <v>4300</v>
      </c>
      <c r="M106" s="20">
        <v>4227.6</v>
      </c>
      <c r="N106" s="20">
        <f t="shared" si="6"/>
        <v>72.39999999999964</v>
      </c>
    </row>
    <row r="107" spans="1:14" ht="76.5">
      <c r="A107" s="31">
        <f t="shared" si="5"/>
        <v>90</v>
      </c>
      <c r="B107" s="36">
        <v>182</v>
      </c>
      <c r="C107" s="42" t="s">
        <v>4</v>
      </c>
      <c r="D107" s="40" t="s">
        <v>3</v>
      </c>
      <c r="E107" s="40" t="s">
        <v>8</v>
      </c>
      <c r="F107" s="41" t="s">
        <v>13</v>
      </c>
      <c r="G107" s="30" t="s">
        <v>3</v>
      </c>
      <c r="H107" s="30" t="s">
        <v>2</v>
      </c>
      <c r="I107" s="30" t="s">
        <v>6</v>
      </c>
      <c r="J107" s="33" t="s">
        <v>192</v>
      </c>
      <c r="K107" s="9" t="s">
        <v>193</v>
      </c>
      <c r="L107" s="19">
        <v>11000</v>
      </c>
      <c r="M107" s="20">
        <v>10885.42</v>
      </c>
      <c r="N107" s="20">
        <f t="shared" si="6"/>
        <v>114.57999999999993</v>
      </c>
    </row>
    <row r="108" spans="1:14" ht="51">
      <c r="A108" s="31">
        <f t="shared" si="5"/>
        <v>91</v>
      </c>
      <c r="B108" s="36">
        <v>182</v>
      </c>
      <c r="C108" s="42" t="s">
        <v>4</v>
      </c>
      <c r="D108" s="40" t="s">
        <v>3</v>
      </c>
      <c r="E108" s="40" t="s">
        <v>8</v>
      </c>
      <c r="F108" s="41" t="s">
        <v>138</v>
      </c>
      <c r="G108" s="30" t="s">
        <v>3</v>
      </c>
      <c r="H108" s="30" t="s">
        <v>2</v>
      </c>
      <c r="I108" s="30" t="s">
        <v>6</v>
      </c>
      <c r="J108" s="33" t="s">
        <v>194</v>
      </c>
      <c r="K108" s="9" t="s">
        <v>195</v>
      </c>
      <c r="L108" s="19">
        <v>8100</v>
      </c>
      <c r="M108" s="20">
        <v>9900.01</v>
      </c>
      <c r="N108" s="20">
        <f t="shared" si="6"/>
        <v>-1800.0100000000002</v>
      </c>
    </row>
    <row r="109" spans="1:14" ht="25.5">
      <c r="A109" s="31">
        <f t="shared" si="5"/>
        <v>92</v>
      </c>
      <c r="B109" s="36">
        <v>182</v>
      </c>
      <c r="C109" s="42" t="s">
        <v>4</v>
      </c>
      <c r="D109" s="40" t="s">
        <v>14</v>
      </c>
      <c r="E109" s="40" t="s">
        <v>8</v>
      </c>
      <c r="F109" s="41" t="s">
        <v>1</v>
      </c>
      <c r="G109" s="30" t="s">
        <v>8</v>
      </c>
      <c r="H109" s="30" t="s">
        <v>2</v>
      </c>
      <c r="I109" s="30" t="s">
        <v>6</v>
      </c>
      <c r="J109" s="33" t="s">
        <v>196</v>
      </c>
      <c r="K109" s="9" t="s">
        <v>197</v>
      </c>
      <c r="L109" s="19">
        <v>7809000</v>
      </c>
      <c r="M109" s="20">
        <v>7814795.49</v>
      </c>
      <c r="N109" s="20">
        <f t="shared" si="6"/>
        <v>-5795.4900000002235</v>
      </c>
    </row>
    <row r="110" spans="1:14" ht="12.75">
      <c r="A110" s="31">
        <f t="shared" si="5"/>
        <v>93</v>
      </c>
      <c r="B110" s="36">
        <v>182</v>
      </c>
      <c r="C110" s="42" t="s">
        <v>4</v>
      </c>
      <c r="D110" s="40" t="s">
        <v>14</v>
      </c>
      <c r="E110" s="40" t="s">
        <v>15</v>
      </c>
      <c r="F110" s="41" t="s">
        <v>1</v>
      </c>
      <c r="G110" s="30" t="s">
        <v>3</v>
      </c>
      <c r="H110" s="30" t="s">
        <v>2</v>
      </c>
      <c r="I110" s="30" t="s">
        <v>6</v>
      </c>
      <c r="J110" s="33" t="s">
        <v>198</v>
      </c>
      <c r="K110" s="9" t="s">
        <v>199</v>
      </c>
      <c r="L110" s="19">
        <v>47000</v>
      </c>
      <c r="M110" s="20">
        <v>46142.69</v>
      </c>
      <c r="N110" s="20">
        <f t="shared" si="6"/>
        <v>857.3099999999977</v>
      </c>
    </row>
    <row r="111" spans="1:14" ht="38.25">
      <c r="A111" s="31">
        <f t="shared" si="5"/>
        <v>94</v>
      </c>
      <c r="B111" s="37" t="s">
        <v>139</v>
      </c>
      <c r="C111" s="42" t="s">
        <v>4</v>
      </c>
      <c r="D111" s="40" t="s">
        <v>16</v>
      </c>
      <c r="E111" s="40" t="s">
        <v>15</v>
      </c>
      <c r="F111" s="41" t="s">
        <v>5</v>
      </c>
      <c r="G111" s="30" t="s">
        <v>3</v>
      </c>
      <c r="H111" s="30" t="s">
        <v>2</v>
      </c>
      <c r="I111" s="30" t="s">
        <v>6</v>
      </c>
      <c r="J111" s="33" t="s">
        <v>200</v>
      </c>
      <c r="K111" s="9" t="s">
        <v>202</v>
      </c>
      <c r="L111" s="19">
        <v>1545100</v>
      </c>
      <c r="M111" s="20">
        <v>1411336.98</v>
      </c>
      <c r="N111" s="20">
        <f t="shared" si="6"/>
        <v>133763.02000000002</v>
      </c>
    </row>
    <row r="112" spans="1:14" ht="51">
      <c r="A112" s="31">
        <f t="shared" si="5"/>
        <v>95</v>
      </c>
      <c r="B112" s="37" t="s">
        <v>139</v>
      </c>
      <c r="C112" s="42" t="s">
        <v>4</v>
      </c>
      <c r="D112" s="40" t="s">
        <v>19</v>
      </c>
      <c r="E112" s="40" t="s">
        <v>17</v>
      </c>
      <c r="F112" s="41" t="s">
        <v>12</v>
      </c>
      <c r="G112" s="30" t="s">
        <v>14</v>
      </c>
      <c r="H112" s="30" t="s">
        <v>2</v>
      </c>
      <c r="I112" s="30" t="s">
        <v>6</v>
      </c>
      <c r="J112" s="33" t="s">
        <v>205</v>
      </c>
      <c r="K112" s="9" t="s">
        <v>206</v>
      </c>
      <c r="L112" s="19">
        <v>2215</v>
      </c>
      <c r="M112" s="20">
        <v>2217.37</v>
      </c>
      <c r="N112" s="20">
        <f t="shared" si="6"/>
        <v>-2.369999999999891</v>
      </c>
    </row>
    <row r="113" spans="1:14" ht="25.5">
      <c r="A113" s="31">
        <f t="shared" si="5"/>
        <v>96</v>
      </c>
      <c r="B113" s="37" t="s">
        <v>139</v>
      </c>
      <c r="C113" s="42" t="s">
        <v>4</v>
      </c>
      <c r="D113" s="40" t="s">
        <v>19</v>
      </c>
      <c r="E113" s="40" t="s">
        <v>17</v>
      </c>
      <c r="F113" s="41" t="s">
        <v>20</v>
      </c>
      <c r="G113" s="30" t="s">
        <v>14</v>
      </c>
      <c r="H113" s="30" t="s">
        <v>2</v>
      </c>
      <c r="I113" s="30" t="s">
        <v>6</v>
      </c>
      <c r="J113" s="33" t="s">
        <v>207</v>
      </c>
      <c r="K113" s="9" t="s">
        <v>208</v>
      </c>
      <c r="L113" s="19">
        <v>1000</v>
      </c>
      <c r="M113" s="20">
        <v>970.58</v>
      </c>
      <c r="N113" s="20">
        <f t="shared" si="6"/>
        <v>29.41999999999996</v>
      </c>
    </row>
    <row r="114" spans="1:14" ht="63.75">
      <c r="A114" s="31">
        <f t="shared" si="5"/>
        <v>97</v>
      </c>
      <c r="B114" s="37" t="s">
        <v>139</v>
      </c>
      <c r="C114" s="42" t="s">
        <v>4</v>
      </c>
      <c r="D114" s="40" t="s">
        <v>33</v>
      </c>
      <c r="E114" s="40" t="s">
        <v>15</v>
      </c>
      <c r="F114" s="41" t="s">
        <v>5</v>
      </c>
      <c r="G114" s="30" t="s">
        <v>3</v>
      </c>
      <c r="H114" s="30" t="s">
        <v>2</v>
      </c>
      <c r="I114" s="30" t="s">
        <v>18</v>
      </c>
      <c r="J114" s="33" t="s">
        <v>216</v>
      </c>
      <c r="K114" s="9" t="s">
        <v>217</v>
      </c>
      <c r="L114" s="19">
        <v>33100</v>
      </c>
      <c r="M114" s="20">
        <v>49608.33</v>
      </c>
      <c r="N114" s="20">
        <f t="shared" si="6"/>
        <v>-16508.33</v>
      </c>
    </row>
    <row r="115" spans="1:14" ht="51">
      <c r="A115" s="31">
        <f t="shared" si="5"/>
        <v>98</v>
      </c>
      <c r="B115" s="37" t="s">
        <v>139</v>
      </c>
      <c r="C115" s="42" t="s">
        <v>4</v>
      </c>
      <c r="D115" s="40" t="s">
        <v>33</v>
      </c>
      <c r="E115" s="40" t="s">
        <v>15</v>
      </c>
      <c r="F115" s="41" t="s">
        <v>12</v>
      </c>
      <c r="G115" s="30" t="s">
        <v>3</v>
      </c>
      <c r="H115" s="30" t="s">
        <v>2</v>
      </c>
      <c r="I115" s="30" t="s">
        <v>18</v>
      </c>
      <c r="J115" s="33" t="s">
        <v>218</v>
      </c>
      <c r="K115" s="9" t="s">
        <v>219</v>
      </c>
      <c r="L115" s="19">
        <v>12000</v>
      </c>
      <c r="M115" s="20">
        <v>14826.01</v>
      </c>
      <c r="N115" s="20">
        <f t="shared" si="6"/>
        <v>-2826.01</v>
      </c>
    </row>
    <row r="116" spans="1:14" ht="51">
      <c r="A116" s="31">
        <f t="shared" si="5"/>
        <v>99</v>
      </c>
      <c r="B116" s="37" t="s">
        <v>139</v>
      </c>
      <c r="C116" s="42" t="s">
        <v>4</v>
      </c>
      <c r="D116" s="40" t="s">
        <v>33</v>
      </c>
      <c r="E116" s="40" t="s">
        <v>31</v>
      </c>
      <c r="F116" s="41" t="s">
        <v>1</v>
      </c>
      <c r="G116" s="30" t="s">
        <v>3</v>
      </c>
      <c r="H116" s="30" t="s">
        <v>2</v>
      </c>
      <c r="I116" s="30" t="s">
        <v>18</v>
      </c>
      <c r="J116" s="33" t="s">
        <v>220</v>
      </c>
      <c r="K116" s="9" t="s">
        <v>221</v>
      </c>
      <c r="L116" s="19">
        <v>45000</v>
      </c>
      <c r="M116" s="20">
        <v>75000</v>
      </c>
      <c r="N116" s="20">
        <f t="shared" si="6"/>
        <v>-30000</v>
      </c>
    </row>
    <row r="117" spans="1:14" ht="12.75">
      <c r="A117" s="31">
        <f t="shared" si="5"/>
        <v>100</v>
      </c>
      <c r="B117" s="47" t="s">
        <v>141</v>
      </c>
      <c r="C117" s="90" t="s">
        <v>64</v>
      </c>
      <c r="D117" s="93"/>
      <c r="E117" s="93"/>
      <c r="F117" s="93"/>
      <c r="G117" s="93"/>
      <c r="H117" s="93"/>
      <c r="I117" s="93"/>
      <c r="J117" s="80"/>
      <c r="K117" s="56"/>
      <c r="L117" s="57">
        <f>L118+L119+L120+L121+L122</f>
        <v>9102700</v>
      </c>
      <c r="M117" s="57">
        <f>M118+M119+M120+M121+M122</f>
        <v>9229136.74</v>
      </c>
      <c r="N117" s="20">
        <f aca="true" t="shared" si="7" ref="N117:N122">L117-M117</f>
        <v>-126436.74000000022</v>
      </c>
    </row>
    <row r="118" spans="1:14" ht="89.25">
      <c r="A118" s="31">
        <f t="shared" si="5"/>
        <v>101</v>
      </c>
      <c r="B118" s="37" t="s">
        <v>141</v>
      </c>
      <c r="C118" s="42" t="s">
        <v>4</v>
      </c>
      <c r="D118" s="40" t="s">
        <v>16</v>
      </c>
      <c r="E118" s="40" t="s">
        <v>17</v>
      </c>
      <c r="F118" s="41" t="s">
        <v>18</v>
      </c>
      <c r="G118" s="30" t="s">
        <v>3</v>
      </c>
      <c r="H118" s="30" t="s">
        <v>2</v>
      </c>
      <c r="I118" s="30" t="s">
        <v>6</v>
      </c>
      <c r="J118" s="33" t="s">
        <v>203</v>
      </c>
      <c r="K118" s="9"/>
      <c r="L118" s="19">
        <v>6000000</v>
      </c>
      <c r="M118" s="20">
        <v>6027815.8</v>
      </c>
      <c r="N118" s="20">
        <f t="shared" si="7"/>
        <v>-27815.799999999814</v>
      </c>
    </row>
    <row r="119" spans="1:14" ht="38.25">
      <c r="A119" s="31">
        <f t="shared" si="5"/>
        <v>102</v>
      </c>
      <c r="B119" s="37" t="s">
        <v>141</v>
      </c>
      <c r="C119" s="42" t="s">
        <v>4</v>
      </c>
      <c r="D119" s="40" t="s">
        <v>33</v>
      </c>
      <c r="E119" s="40" t="s">
        <v>35</v>
      </c>
      <c r="F119" s="41" t="s">
        <v>12</v>
      </c>
      <c r="G119" s="30" t="s">
        <v>3</v>
      </c>
      <c r="H119" s="30" t="s">
        <v>2</v>
      </c>
      <c r="I119" s="30" t="s">
        <v>18</v>
      </c>
      <c r="J119" s="33" t="s">
        <v>224</v>
      </c>
      <c r="K119" s="9"/>
      <c r="L119" s="19">
        <v>1000</v>
      </c>
      <c r="M119" s="20">
        <v>1000</v>
      </c>
      <c r="N119" s="20">
        <f t="shared" si="7"/>
        <v>0</v>
      </c>
    </row>
    <row r="120" spans="1:14" ht="51">
      <c r="A120" s="31">
        <f t="shared" si="5"/>
        <v>103</v>
      </c>
      <c r="B120" s="37" t="s">
        <v>141</v>
      </c>
      <c r="C120" s="42" t="s">
        <v>4</v>
      </c>
      <c r="D120" s="40" t="s">
        <v>33</v>
      </c>
      <c r="E120" s="40" t="s">
        <v>37</v>
      </c>
      <c r="F120" s="41" t="s">
        <v>1</v>
      </c>
      <c r="G120" s="30" t="s">
        <v>3</v>
      </c>
      <c r="H120" s="30" t="s">
        <v>2</v>
      </c>
      <c r="I120" s="30" t="s">
        <v>18</v>
      </c>
      <c r="J120" s="33" t="s">
        <v>227</v>
      </c>
      <c r="K120" s="9"/>
      <c r="L120" s="19">
        <v>11700</v>
      </c>
      <c r="M120" s="20">
        <v>11667</v>
      </c>
      <c r="N120" s="20">
        <f t="shared" si="7"/>
        <v>33</v>
      </c>
    </row>
    <row r="121" spans="1:14" ht="25.5">
      <c r="A121" s="31">
        <f t="shared" si="5"/>
        <v>104</v>
      </c>
      <c r="B121" s="37" t="s">
        <v>141</v>
      </c>
      <c r="C121" s="42" t="s">
        <v>4</v>
      </c>
      <c r="D121" s="40" t="s">
        <v>33</v>
      </c>
      <c r="E121" s="40" t="s">
        <v>38</v>
      </c>
      <c r="F121" s="41" t="s">
        <v>1</v>
      </c>
      <c r="G121" s="30" t="s">
        <v>3</v>
      </c>
      <c r="H121" s="30" t="s">
        <v>2</v>
      </c>
      <c r="I121" s="30" t="s">
        <v>18</v>
      </c>
      <c r="J121" s="33" t="s">
        <v>229</v>
      </c>
      <c r="K121" s="9"/>
      <c r="L121" s="19">
        <v>2800000</v>
      </c>
      <c r="M121" s="20">
        <v>2918478.53</v>
      </c>
      <c r="N121" s="20">
        <f t="shared" si="7"/>
        <v>-118478.5299999998</v>
      </c>
    </row>
    <row r="122" spans="1:14" ht="38.25">
      <c r="A122" s="31">
        <f t="shared" si="5"/>
        <v>105</v>
      </c>
      <c r="B122" s="37" t="s">
        <v>141</v>
      </c>
      <c r="C122" s="42" t="s">
        <v>4</v>
      </c>
      <c r="D122" s="40" t="s">
        <v>33</v>
      </c>
      <c r="E122" s="40" t="s">
        <v>39</v>
      </c>
      <c r="F122" s="41" t="s">
        <v>20</v>
      </c>
      <c r="G122" s="30" t="s">
        <v>14</v>
      </c>
      <c r="H122" s="30" t="s">
        <v>2</v>
      </c>
      <c r="I122" s="30" t="s">
        <v>18</v>
      </c>
      <c r="J122" s="33" t="s">
        <v>233</v>
      </c>
      <c r="K122" s="9"/>
      <c r="L122" s="19">
        <v>290000</v>
      </c>
      <c r="M122" s="20">
        <v>270175.41</v>
      </c>
      <c r="N122" s="20">
        <f t="shared" si="7"/>
        <v>19824.590000000026</v>
      </c>
    </row>
    <row r="123" spans="1:14" ht="12.75">
      <c r="A123" s="31">
        <f t="shared" si="5"/>
        <v>106</v>
      </c>
      <c r="B123" s="47" t="s">
        <v>155</v>
      </c>
      <c r="C123" s="90" t="s">
        <v>65</v>
      </c>
      <c r="D123" s="93"/>
      <c r="E123" s="93"/>
      <c r="F123" s="93"/>
      <c r="G123" s="93"/>
      <c r="H123" s="93"/>
      <c r="I123" s="93"/>
      <c r="J123" s="80"/>
      <c r="K123" s="56"/>
      <c r="L123" s="57">
        <f>L124</f>
        <v>400000</v>
      </c>
      <c r="M123" s="57">
        <f>M124</f>
        <v>481353.08</v>
      </c>
      <c r="N123" s="20">
        <f aca="true" t="shared" si="8" ref="N123:N129">L123-M123</f>
        <v>-81353.08000000002</v>
      </c>
    </row>
    <row r="124" spans="1:14" ht="38.25">
      <c r="A124" s="31">
        <f t="shared" si="5"/>
        <v>107</v>
      </c>
      <c r="B124" s="37" t="s">
        <v>155</v>
      </c>
      <c r="C124" s="42" t="s">
        <v>4</v>
      </c>
      <c r="D124" s="40" t="s">
        <v>33</v>
      </c>
      <c r="E124" s="40" t="s">
        <v>39</v>
      </c>
      <c r="F124" s="41" t="s">
        <v>20</v>
      </c>
      <c r="G124" s="30" t="s">
        <v>14</v>
      </c>
      <c r="H124" s="30" t="s">
        <v>2</v>
      </c>
      <c r="I124" s="30" t="s">
        <v>18</v>
      </c>
      <c r="J124" s="33" t="s">
        <v>233</v>
      </c>
      <c r="K124" s="9"/>
      <c r="L124" s="19">
        <v>400000</v>
      </c>
      <c r="M124" s="20">
        <v>481353.08</v>
      </c>
      <c r="N124" s="20">
        <f t="shared" si="8"/>
        <v>-81353.08000000002</v>
      </c>
    </row>
    <row r="125" spans="1:14" ht="24.75" customHeight="1">
      <c r="A125" s="31">
        <f t="shared" si="5"/>
        <v>108</v>
      </c>
      <c r="B125" s="47" t="s">
        <v>149</v>
      </c>
      <c r="C125" s="90" t="s">
        <v>66</v>
      </c>
      <c r="D125" s="93"/>
      <c r="E125" s="93"/>
      <c r="F125" s="93"/>
      <c r="G125" s="93"/>
      <c r="H125" s="93"/>
      <c r="I125" s="93"/>
      <c r="J125" s="80"/>
      <c r="K125" s="56"/>
      <c r="L125" s="57">
        <f>L126</f>
        <v>14200</v>
      </c>
      <c r="M125" s="57">
        <f>M126</f>
        <v>15200</v>
      </c>
      <c r="N125" s="20">
        <f t="shared" si="8"/>
        <v>-1000</v>
      </c>
    </row>
    <row r="126" spans="1:14" ht="25.5">
      <c r="A126" s="31">
        <f t="shared" si="5"/>
        <v>109</v>
      </c>
      <c r="B126" s="37" t="s">
        <v>149</v>
      </c>
      <c r="C126" s="42" t="s">
        <v>4</v>
      </c>
      <c r="D126" s="40" t="s">
        <v>33</v>
      </c>
      <c r="E126" s="40" t="s">
        <v>35</v>
      </c>
      <c r="F126" s="41" t="s">
        <v>36</v>
      </c>
      <c r="G126" s="30" t="s">
        <v>3</v>
      </c>
      <c r="H126" s="30" t="s">
        <v>2</v>
      </c>
      <c r="I126" s="30" t="s">
        <v>18</v>
      </c>
      <c r="J126" s="33" t="s">
        <v>225</v>
      </c>
      <c r="K126" s="9"/>
      <c r="L126" s="19">
        <v>14200</v>
      </c>
      <c r="M126" s="20">
        <v>15200</v>
      </c>
      <c r="N126" s="20">
        <f t="shared" si="8"/>
        <v>-1000</v>
      </c>
    </row>
    <row r="127" spans="1:14" ht="24.75" customHeight="1">
      <c r="A127" s="31">
        <f t="shared" si="5"/>
        <v>110</v>
      </c>
      <c r="B127" s="47" t="s">
        <v>156</v>
      </c>
      <c r="C127" s="90" t="s">
        <v>67</v>
      </c>
      <c r="D127" s="93"/>
      <c r="E127" s="93"/>
      <c r="F127" s="93"/>
      <c r="G127" s="93"/>
      <c r="H127" s="93"/>
      <c r="I127" s="93"/>
      <c r="J127" s="80"/>
      <c r="K127" s="56"/>
      <c r="L127" s="57">
        <f>L128</f>
        <v>427975</v>
      </c>
      <c r="M127" s="57">
        <f>M128</f>
        <v>427975</v>
      </c>
      <c r="N127" s="20">
        <f t="shared" si="8"/>
        <v>0</v>
      </c>
    </row>
    <row r="128" spans="1:14" ht="38.25">
      <c r="A128" s="31">
        <f t="shared" si="5"/>
        <v>111</v>
      </c>
      <c r="B128" s="37" t="s">
        <v>156</v>
      </c>
      <c r="C128" s="42" t="s">
        <v>4</v>
      </c>
      <c r="D128" s="40" t="s">
        <v>33</v>
      </c>
      <c r="E128" s="40" t="s">
        <v>39</v>
      </c>
      <c r="F128" s="41" t="s">
        <v>20</v>
      </c>
      <c r="G128" s="30" t="s">
        <v>14</v>
      </c>
      <c r="H128" s="30" t="s">
        <v>2</v>
      </c>
      <c r="I128" s="30" t="s">
        <v>18</v>
      </c>
      <c r="J128" s="33" t="s">
        <v>233</v>
      </c>
      <c r="K128" s="9"/>
      <c r="L128" s="19">
        <v>427975</v>
      </c>
      <c r="M128" s="20">
        <v>427975</v>
      </c>
      <c r="N128" s="20">
        <f t="shared" si="8"/>
        <v>0</v>
      </c>
    </row>
    <row r="129" spans="1:14" ht="12.75">
      <c r="A129" s="31"/>
      <c r="B129" s="49"/>
      <c r="C129" s="79" t="s">
        <v>99</v>
      </c>
      <c r="D129" s="66"/>
      <c r="E129" s="66"/>
      <c r="F129" s="66"/>
      <c r="G129" s="66"/>
      <c r="H129" s="66"/>
      <c r="I129" s="66"/>
      <c r="J129" s="80"/>
      <c r="K129" s="9"/>
      <c r="L129" s="19">
        <f>L127+L125+L123+L117+L101+L99+L97+L95+L91+L89+L86+L82+L79+L76+L74+L72+L66+L63+L28+L20+L18</f>
        <v>895348492.4699999</v>
      </c>
      <c r="M129" s="19">
        <f>M127+M125+M123+M117+M101+M99+M97+M95+M91+M89+M86+M82+M79+M76+M74+M72+M66+M63+M28+M20+M18</f>
        <v>887868358.69</v>
      </c>
      <c r="N129" s="20">
        <f t="shared" si="8"/>
        <v>7480133.779999852</v>
      </c>
    </row>
    <row r="130" ht="12.75">
      <c r="N130" s="13"/>
    </row>
    <row r="131" ht="12.75">
      <c r="N131" s="13"/>
    </row>
    <row r="132" ht="12.75">
      <c r="N132" s="13"/>
    </row>
    <row r="133" ht="12.75">
      <c r="N133" s="13"/>
    </row>
    <row r="134" ht="12.75">
      <c r="N134" s="13"/>
    </row>
    <row r="135" ht="12.75">
      <c r="N135" s="13"/>
    </row>
    <row r="136" ht="12.75">
      <c r="N136" s="13"/>
    </row>
  </sheetData>
  <sheetProtection/>
  <mergeCells count="35">
    <mergeCell ref="C117:J117"/>
    <mergeCell ref="C123:J123"/>
    <mergeCell ref="C125:J125"/>
    <mergeCell ref="C127:J127"/>
    <mergeCell ref="C95:J95"/>
    <mergeCell ref="C97:J97"/>
    <mergeCell ref="C99:J99"/>
    <mergeCell ref="C101:J101"/>
    <mergeCell ref="C82:J82"/>
    <mergeCell ref="C86:J86"/>
    <mergeCell ref="C89:J89"/>
    <mergeCell ref="C91:J91"/>
    <mergeCell ref="C129:J129"/>
    <mergeCell ref="A15:A16"/>
    <mergeCell ref="J10:K10"/>
    <mergeCell ref="J15:J16"/>
    <mergeCell ref="B15:I16"/>
    <mergeCell ref="C18:J18"/>
    <mergeCell ref="C66:J66"/>
    <mergeCell ref="C72:J72"/>
    <mergeCell ref="C76:J76"/>
    <mergeCell ref="C74:J74"/>
    <mergeCell ref="N15:N16"/>
    <mergeCell ref="L15:L16"/>
    <mergeCell ref="C79:J79"/>
    <mergeCell ref="C63:J63"/>
    <mergeCell ref="J1:K3"/>
    <mergeCell ref="J6:L6"/>
    <mergeCell ref="J9:L9"/>
    <mergeCell ref="L1:M3"/>
    <mergeCell ref="F13:M13"/>
    <mergeCell ref="C17:F17"/>
    <mergeCell ref="C20:J20"/>
    <mergeCell ref="C28:J28"/>
    <mergeCell ref="M15:M16"/>
  </mergeCells>
  <printOptions/>
  <pageMargins left="0.7874015748031497" right="0.3937007874015748" top="0.56" bottom="0.41" header="0.1968503937007874" footer="0.1968503937007874"/>
  <pageSetup horizontalDpi="600" verticalDpi="600" orientation="portrait" paperSize="9" scale="6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Dresvienski</cp:lastModifiedBy>
  <cp:lastPrinted>2011-03-30T08:23:24Z</cp:lastPrinted>
  <dcterms:created xsi:type="dcterms:W3CDTF">1999-06-18T11:49:53Z</dcterms:created>
  <dcterms:modified xsi:type="dcterms:W3CDTF">2012-07-11T03:42:29Z</dcterms:modified>
  <cp:category/>
  <cp:version/>
  <cp:contentType/>
  <cp:contentStatus/>
</cp:coreProperties>
</file>