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'Лист1'!$G$173</definedName>
  </definedNames>
  <calcPr fullCalcOnLoad="1"/>
</workbook>
</file>

<file path=xl/sharedStrings.xml><?xml version="1.0" encoding="utf-8"?>
<sst xmlns="http://schemas.openxmlformats.org/spreadsheetml/2006/main" count="522" uniqueCount="90">
  <si>
    <t>Статус</t>
  </si>
  <si>
    <t>Наименование муниципальной программы, подпрограммы муниципальной программы</t>
  </si>
  <si>
    <t>Источники финансирования</t>
  </si>
  <si>
    <t>Примечание</t>
  </si>
  <si>
    <t>план</t>
  </si>
  <si>
    <t>факт</t>
  </si>
  <si>
    <t>Муниципальная программа</t>
  </si>
  <si>
    <t>Развитие  физической культуры, спорта и туризма</t>
  </si>
  <si>
    <t>Всего</t>
  </si>
  <si>
    <t xml:space="preserve">в том числе:            </t>
  </si>
  <si>
    <t xml:space="preserve">краевой бюджет          </t>
  </si>
  <si>
    <t>бюджеты муниципальных   образований</t>
  </si>
  <si>
    <t>Подпрограмма 1</t>
  </si>
  <si>
    <t>Развитие массовой физической культуры и спорта</t>
  </si>
  <si>
    <t xml:space="preserve">Всего                   </t>
  </si>
  <si>
    <t>% исп</t>
  </si>
  <si>
    <t>  «Молодежь Рыбинского района в XXI веке» </t>
  </si>
  <si>
    <t> «Вовлечение молодежи в социальную практику»</t>
  </si>
  <si>
    <t>Подпрограмма 2</t>
  </si>
  <si>
    <t>«Патриотическое воспитание молодежи Рыбинского района»</t>
  </si>
  <si>
    <t>Развитие культуры</t>
  </si>
  <si>
    <t>Сохранение культурного наследия </t>
  </si>
  <si>
    <t>Развитие архивного дела в Рыбинском районе</t>
  </si>
  <si>
    <t>Подпрограмма 3</t>
  </si>
  <si>
    <t xml:space="preserve"> Поддержка искусства и народного творчества </t>
  </si>
  <si>
    <t>Подпрограмма 4</t>
  </si>
  <si>
    <t> Обеспечение условий реализации муниципальной программы и прочие мероприятия</t>
  </si>
  <si>
    <t>федеральный бюджет</t>
  </si>
  <si>
    <t>внебюджетные источники</t>
  </si>
  <si>
    <t>юридические лица</t>
  </si>
  <si>
    <t> «Повышение качества жизни отдельных категорий граждан, в т. ч. инвалидов, степени их социальной защищенности»</t>
  </si>
  <si>
    <t>«Социальная поддержка семей, имеющих детей»</t>
  </si>
  <si>
    <t>«Обеспечение социальной поддержки граждан на оплату жилого помещения и коммунальных услуг»</t>
  </si>
  <si>
    <t>«Повышение качества и доступности социальных услуг населению»</t>
  </si>
  <si>
    <t>Подпрограмма 5</t>
  </si>
  <si>
    <t>«Обеспечение реализации муниципальной подпрограммы и прочие мероприятия»</t>
  </si>
  <si>
    <t>Подпрограмма 6</t>
  </si>
  <si>
    <t>«Доступная среда»</t>
  </si>
  <si>
    <t>Развитие сельского хозяйства и регулирование рынков сельскохозяйственной продукции, сырья и продовольствия в Рыбинском районе </t>
  </si>
  <si>
    <t>Улучшение жилищных условий молодых семей и молодых специалистов в сельской местновти </t>
  </si>
  <si>
    <t>Организация проведения отлова, учет ,содержание и иное обращение с безнадзорными животными</t>
  </si>
  <si>
    <t> Обеспечение условий реализации программы</t>
  </si>
  <si>
    <t> Проведение работ по уничтожению дикорастущей конопли</t>
  </si>
  <si>
    <t>Поддержка малых форм хозяйствования</t>
  </si>
  <si>
    <t>Управление муниципальными финансами</t>
  </si>
  <si>
    <t>Создание условий для эффективного и ответственного управления муниципальными финансами, повышения устойчивости бюджетов муниципальных образований Рыбинского района</t>
  </si>
  <si>
    <t>Управление муниципальным долгом Рыбинского района </t>
  </si>
  <si>
    <t>Обеспечение реализации муниципальной программы и прочие мероприятия</t>
  </si>
  <si>
    <t>«Обеспечение доступным и комфортным жильем жителей района»</t>
  </si>
  <si>
    <t xml:space="preserve"> подпрограмма 1</t>
  </si>
  <si>
    <t>«Переселение граждан из аварийного жилого фонда в муниципальных образованиях»</t>
  </si>
  <si>
    <t xml:space="preserve"> Подпрограмма 2</t>
  </si>
  <si>
    <t>«Обеспечение жильем молодых семей»</t>
  </si>
  <si>
    <t>«Территориальное планирование, градостроительное зонирование и документация по планировке территории района»</t>
  </si>
  <si>
    <t>Защита от чрезвычайных ситуаций природного и техногенного характера и обеспечение безопасности населения Рыбинского района</t>
  </si>
  <si>
    <t xml:space="preserve">Подпрограмма 1  </t>
  </si>
  <si>
    <t>Предупреждение, спасение, помощь населению края в чрезвычайных ситуациях</t>
  </si>
  <si>
    <t xml:space="preserve">Подпрограмма 2  </t>
  </si>
  <si>
    <t>Организация на территории Рыбинского района системы обеспечения вызова экстренной оперативной службы по единому номеру «112</t>
  </si>
  <si>
    <t xml:space="preserve">Подпрограмма 3  </t>
  </si>
  <si>
    <t>Профилактика терроризма и экстремизма на  территории Рыбинского района</t>
  </si>
  <si>
    <t>«Развитие  инвестиционной деятельности, малого и среднего предпринимательства на территории района»</t>
  </si>
  <si>
    <t> «Развитие субъектов малого и среднего предпринимательства на территории района»</t>
  </si>
  <si>
    <t>«Развитие местного самоуправления»</t>
  </si>
  <si>
    <t xml:space="preserve"> «Содействие созданию безопасных и комфортных для населения условий функционирования объектов муниципальной собственности»</t>
  </si>
  <si>
    <t>«Поддержка муниципальных проектов и мероприятий по благоустройству территорий»</t>
  </si>
  <si>
    <t>Развитие дошкольного, общего и дополнительного образования</t>
  </si>
  <si>
    <t>Развитие кадрового потенциала</t>
  </si>
  <si>
    <t>Выполнение государственных полномочий по поддержке детей-сирот, расширение практики применения семейных форм воспитания</t>
  </si>
  <si>
    <t>Чистая вода Рыбинского района</t>
  </si>
  <si>
    <t>Модернизация, реконструкция и капитальный ремонт объектов коммунальной инфраструктуры Рыбинского района</t>
  </si>
  <si>
    <t>Реформирование и модернизация жилищно-коммунального комплекса и повышение энергетической ффективности"</t>
  </si>
  <si>
    <t xml:space="preserve">"Энергосбережение и повышение энергетической эффективности в Рыбинском районе </t>
  </si>
  <si>
    <t>Реализация муниципальной программы</t>
  </si>
  <si>
    <t>Мероприятие  1</t>
  </si>
  <si>
    <t>Мероприятие 2</t>
  </si>
  <si>
    <t>Охрана окружающей среды, воспроизводство природных ресурсов</t>
  </si>
  <si>
    <t>Обращение с отходами на территории Рыбинского района</t>
  </si>
  <si>
    <t>Безопасное и эффективное использование водных ресурсов</t>
  </si>
  <si>
    <t>№№</t>
  </si>
  <si>
    <t>"Развитие транспортного комплекса Рыбинского района</t>
  </si>
  <si>
    <t>Повышение безопасности дородного движения в Рыбинском районе</t>
  </si>
  <si>
    <t>Развитие образования Рыбинского района</t>
  </si>
  <si>
    <t>Система социальной защиты населения Рыбинского района»</t>
  </si>
  <si>
    <t>Развитие транспортной системы Рыбинского района</t>
  </si>
  <si>
    <t>Дороги Рыбинского района</t>
  </si>
  <si>
    <t>ИТОГО:</t>
  </si>
  <si>
    <t>Приложение 2</t>
  </si>
  <si>
    <t>Информация об использовании бюджетных ассигнований районного бюджета и иных средств на реализацию муниципальных программ за 2015 год</t>
  </si>
  <si>
    <t>2015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</si>
</sst>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Arial"/>
      <family val="2"/>
    </font>
    <font>
      <sz val="9"/>
      <color rgb="FF000000"/>
      <name val="Times New Roman"/>
      <family val="1"/>
    </font>
    <font>
      <b/>
      <sz val="9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1" fillId="0" borderId="10" xfId="0" applyFont="1" applyBorder="1" applyAlignment="1">
      <alignment wrapText="1"/>
    </xf>
    <xf numFmtId="2" fontId="41" fillId="0" borderId="10" xfId="0" applyNumberFormat="1" applyFont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10" xfId="0" applyFont="1" applyBorder="1" applyAlignment="1">
      <alignment wrapText="1"/>
    </xf>
    <xf numFmtId="2" fontId="43" fillId="0" borderId="10" xfId="0" applyNumberFormat="1" applyFont="1" applyBorder="1" applyAlignment="1">
      <alignment horizontal="center" wrapText="1"/>
    </xf>
    <xf numFmtId="168" fontId="43" fillId="0" borderId="10" xfId="0" applyNumberFormat="1" applyFont="1" applyBorder="1" applyAlignment="1">
      <alignment horizontal="center" wrapText="1"/>
    </xf>
    <xf numFmtId="2" fontId="41" fillId="0" borderId="10" xfId="0" applyNumberFormat="1" applyFont="1" applyBorder="1" applyAlignment="1">
      <alignment horizontal="center" wrapText="1"/>
    </xf>
    <xf numFmtId="2" fontId="41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wrapText="1"/>
    </xf>
    <xf numFmtId="168" fontId="41" fillId="0" borderId="10" xfId="0" applyNumberFormat="1" applyFont="1" applyBorder="1" applyAlignment="1">
      <alignment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2" fontId="43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0" fontId="41" fillId="0" borderId="10" xfId="0" applyFont="1" applyFill="1" applyBorder="1" applyAlignment="1">
      <alignment vertical="top" wrapText="1"/>
    </xf>
    <xf numFmtId="2" fontId="41" fillId="0" borderId="10" xfId="0" applyNumberFormat="1" applyFont="1" applyBorder="1" applyAlignment="1">
      <alignment/>
    </xf>
    <xf numFmtId="168" fontId="42" fillId="0" borderId="10" xfId="0" applyNumberFormat="1" applyFont="1" applyBorder="1" applyAlignment="1">
      <alignment/>
    </xf>
    <xf numFmtId="2" fontId="43" fillId="0" borderId="10" xfId="0" applyNumberFormat="1" applyFont="1" applyBorder="1" applyAlignment="1">
      <alignment/>
    </xf>
    <xf numFmtId="2" fontId="43" fillId="0" borderId="10" xfId="0" applyNumberFormat="1" applyFont="1" applyBorder="1" applyAlignment="1">
      <alignment vertical="top"/>
    </xf>
    <xf numFmtId="168" fontId="43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vertical="center" wrapText="1"/>
    </xf>
    <xf numFmtId="2" fontId="43" fillId="0" borderId="10" xfId="0" applyNumberFormat="1" applyFont="1" applyBorder="1" applyAlignment="1">
      <alignment vertical="center"/>
    </xf>
    <xf numFmtId="168" fontId="43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2" fontId="41" fillId="0" borderId="10" xfId="0" applyNumberFormat="1" applyFont="1" applyBorder="1" applyAlignment="1">
      <alignment horizontal="center" vertical="top"/>
    </xf>
    <xf numFmtId="0" fontId="42" fillId="0" borderId="10" xfId="0" applyFont="1" applyBorder="1" applyAlignment="1">
      <alignment vertical="top"/>
    </xf>
    <xf numFmtId="2" fontId="43" fillId="0" borderId="10" xfId="0" applyNumberFormat="1" applyFont="1" applyBorder="1" applyAlignment="1">
      <alignment horizontal="center" vertical="top"/>
    </xf>
    <xf numFmtId="2" fontId="41" fillId="0" borderId="10" xfId="0" applyNumberFormat="1" applyFont="1" applyBorder="1" applyAlignment="1">
      <alignment horizontal="center" vertical="center"/>
    </xf>
    <xf numFmtId="2" fontId="42" fillId="0" borderId="0" xfId="0" applyNumberFormat="1" applyFont="1" applyAlignment="1">
      <alignment/>
    </xf>
    <xf numFmtId="168" fontId="42" fillId="0" borderId="0" xfId="0" applyNumberFormat="1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vertical="top" wrapText="1"/>
    </xf>
    <xf numFmtId="2" fontId="43" fillId="0" borderId="10" xfId="0" applyNumberFormat="1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top" wrapText="1"/>
    </xf>
    <xf numFmtId="2" fontId="43" fillId="0" borderId="10" xfId="0" applyNumberFormat="1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0" xfId="0" applyFont="1" applyAlignment="1">
      <alignment/>
    </xf>
    <xf numFmtId="2" fontId="42" fillId="0" borderId="10" xfId="0" applyNumberFormat="1" applyFont="1" applyBorder="1" applyAlignment="1">
      <alignment/>
    </xf>
    <xf numFmtId="2" fontId="45" fillId="0" borderId="10" xfId="0" applyNumberFormat="1" applyFont="1" applyBorder="1" applyAlignment="1">
      <alignment horizontal="center"/>
    </xf>
    <xf numFmtId="2" fontId="45" fillId="0" borderId="10" xfId="0" applyNumberFormat="1" applyFont="1" applyBorder="1" applyAlignment="1">
      <alignment horizontal="center" vertical="top"/>
    </xf>
    <xf numFmtId="0" fontId="46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3" fillId="0" borderId="10" xfId="0" applyFont="1" applyBorder="1" applyAlignment="1">
      <alignment/>
    </xf>
    <xf numFmtId="2" fontId="45" fillId="0" borderId="10" xfId="0" applyNumberFormat="1" applyFont="1" applyBorder="1" applyAlignment="1">
      <alignment horizontal="right"/>
    </xf>
    <xf numFmtId="0" fontId="41" fillId="0" borderId="11" xfId="0" applyFont="1" applyBorder="1" applyAlignment="1">
      <alignment horizontal="center" vertical="center" wrapText="1"/>
    </xf>
    <xf numFmtId="168" fontId="41" fillId="0" borderId="0" xfId="0" applyNumberFormat="1" applyFont="1" applyAlignment="1">
      <alignment/>
    </xf>
    <xf numFmtId="0" fontId="41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justify" vertical="top" wrapText="1"/>
    </xf>
    <xf numFmtId="0" fontId="41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41" fillId="0" borderId="10" xfId="0" applyFont="1" applyBorder="1" applyAlignment="1">
      <alignment vertical="top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/>
    </xf>
    <xf numFmtId="0" fontId="43" fillId="0" borderId="12" xfId="0" applyFont="1" applyBorder="1" applyAlignment="1">
      <alignment horizontal="center" vertical="top"/>
    </xf>
    <xf numFmtId="0" fontId="43" fillId="0" borderId="13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5"/>
  <sheetViews>
    <sheetView tabSelected="1" zoomScale="95" zoomScaleNormal="95" zoomScalePageLayoutView="0" workbookViewId="0" topLeftCell="A400">
      <selection activeCell="A1" sqref="A1"/>
    </sheetView>
  </sheetViews>
  <sheetFormatPr defaultColWidth="9.140625" defaultRowHeight="15"/>
  <cols>
    <col min="1" max="1" width="4.8515625" style="43" customWidth="1"/>
    <col min="2" max="2" width="15.421875" style="4" customWidth="1"/>
    <col min="3" max="3" width="18.421875" style="4" customWidth="1"/>
    <col min="4" max="4" width="18.28125" style="4" customWidth="1"/>
    <col min="5" max="5" width="9.28125" style="32" bestFit="1" customWidth="1"/>
    <col min="6" max="6" width="10.00390625" style="32" bestFit="1" customWidth="1"/>
    <col min="7" max="7" width="8.00390625" style="33" customWidth="1"/>
    <col min="8" max="8" width="12.8515625" style="4" customWidth="1"/>
    <col min="9" max="16384" width="9.140625" style="4" customWidth="1"/>
  </cols>
  <sheetData>
    <row r="1" ht="12">
      <c r="G1" s="54" t="s">
        <v>87</v>
      </c>
    </row>
    <row r="2" spans="1:8" ht="31.5" customHeight="1">
      <c r="A2" s="82" t="s">
        <v>88</v>
      </c>
      <c r="B2" s="82"/>
      <c r="C2" s="82"/>
      <c r="D2" s="82"/>
      <c r="E2" s="82"/>
      <c r="F2" s="82"/>
      <c r="G2" s="82"/>
      <c r="H2" s="82"/>
    </row>
    <row r="4" spans="1:8" s="5" customFormat="1" ht="22.5" customHeight="1">
      <c r="A4" s="74" t="s">
        <v>79</v>
      </c>
      <c r="B4" s="74" t="s">
        <v>0</v>
      </c>
      <c r="C4" s="74" t="s">
        <v>1</v>
      </c>
      <c r="D4" s="74" t="s">
        <v>2</v>
      </c>
      <c r="E4" s="74" t="s">
        <v>89</v>
      </c>
      <c r="F4" s="74"/>
      <c r="G4" s="74"/>
      <c r="H4" s="74" t="s">
        <v>3</v>
      </c>
    </row>
    <row r="5" spans="1:8" s="5" customFormat="1" ht="62.25" customHeight="1">
      <c r="A5" s="75"/>
      <c r="B5" s="75"/>
      <c r="C5" s="74"/>
      <c r="D5" s="74"/>
      <c r="E5" s="2" t="s">
        <v>4</v>
      </c>
      <c r="F5" s="2" t="s">
        <v>5</v>
      </c>
      <c r="G5" s="3" t="s">
        <v>15</v>
      </c>
      <c r="H5" s="74"/>
    </row>
    <row r="6" spans="1:8" s="5" customFormat="1" ht="12" customHeight="1">
      <c r="A6" s="53">
        <v>1</v>
      </c>
      <c r="B6" s="53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</row>
    <row r="7" spans="1:8" ht="15" customHeight="1">
      <c r="A7" s="80">
        <v>1</v>
      </c>
      <c r="B7" s="69" t="s">
        <v>6</v>
      </c>
      <c r="C7" s="69" t="s">
        <v>82</v>
      </c>
      <c r="D7" s="38" t="s">
        <v>14</v>
      </c>
      <c r="E7" s="16">
        <f>E9+E10+E11+E12+E13</f>
        <v>674197.993</v>
      </c>
      <c r="F7" s="16">
        <f>F9+F10+F11+F12+F13</f>
        <v>661566.2550000001</v>
      </c>
      <c r="G7" s="8">
        <f>F7/E7*100</f>
        <v>98.12640527988046</v>
      </c>
      <c r="H7" s="17"/>
    </row>
    <row r="8" spans="1:8" ht="12">
      <c r="A8" s="80"/>
      <c r="B8" s="69"/>
      <c r="C8" s="69"/>
      <c r="D8" s="35" t="s">
        <v>9</v>
      </c>
      <c r="E8" s="9"/>
      <c r="F8" s="9"/>
      <c r="G8" s="8"/>
      <c r="H8" s="17"/>
    </row>
    <row r="9" spans="1:8" ht="12">
      <c r="A9" s="80"/>
      <c r="B9" s="69"/>
      <c r="C9" s="69"/>
      <c r="D9" s="35" t="s">
        <v>27</v>
      </c>
      <c r="E9" s="10">
        <f>E16+E23+E30</f>
        <v>19717.379999999997</v>
      </c>
      <c r="F9" s="10">
        <f>F16+F23+F30</f>
        <v>19717.379999999997</v>
      </c>
      <c r="G9" s="8">
        <f>F9/E9*100</f>
        <v>100</v>
      </c>
      <c r="H9" s="17"/>
    </row>
    <row r="10" spans="1:8" ht="12">
      <c r="A10" s="80"/>
      <c r="B10" s="69"/>
      <c r="C10" s="69"/>
      <c r="D10" s="35" t="s">
        <v>10</v>
      </c>
      <c r="E10" s="10">
        <f>E17+E24+E31</f>
        <v>390800.84</v>
      </c>
      <c r="F10" s="10">
        <f>F17+F24+F31</f>
        <v>379109.09500000003</v>
      </c>
      <c r="G10" s="8">
        <f>F10/E10*100</f>
        <v>97.00826001295187</v>
      </c>
      <c r="H10" s="17"/>
    </row>
    <row r="11" spans="1:8" ht="24">
      <c r="A11" s="80"/>
      <c r="B11" s="69"/>
      <c r="C11" s="69"/>
      <c r="D11" s="35" t="s">
        <v>28</v>
      </c>
      <c r="E11" s="10"/>
      <c r="F11" s="10"/>
      <c r="G11" s="8"/>
      <c r="H11" s="17"/>
    </row>
    <row r="12" spans="1:8" ht="36">
      <c r="A12" s="80"/>
      <c r="B12" s="69"/>
      <c r="C12" s="69"/>
      <c r="D12" s="35" t="s">
        <v>11</v>
      </c>
      <c r="E12" s="10">
        <f>E19+E26+E33</f>
        <v>263679.77300000004</v>
      </c>
      <c r="F12" s="10">
        <f>F19+F26+F33</f>
        <v>262739.78</v>
      </c>
      <c r="G12" s="8">
        <f>F12/E12*100</f>
        <v>99.6435096293867</v>
      </c>
      <c r="H12" s="17"/>
    </row>
    <row r="13" spans="1:8" ht="12">
      <c r="A13" s="80"/>
      <c r="B13" s="69"/>
      <c r="C13" s="69"/>
      <c r="D13" s="18" t="s">
        <v>29</v>
      </c>
      <c r="E13" s="10"/>
      <c r="F13" s="10"/>
      <c r="G13" s="8"/>
      <c r="H13" s="17"/>
    </row>
    <row r="14" spans="1:8" ht="15" customHeight="1">
      <c r="A14" s="80"/>
      <c r="B14" s="68" t="s">
        <v>12</v>
      </c>
      <c r="C14" s="68" t="s">
        <v>66</v>
      </c>
      <c r="D14" s="24" t="s">
        <v>14</v>
      </c>
      <c r="E14" s="25">
        <f>SUM(E16:E20)</f>
        <v>636323.366</v>
      </c>
      <c r="F14" s="25">
        <f>SUM(F16:F20)</f>
        <v>632453.493</v>
      </c>
      <c r="G14" s="8">
        <f>F14/E14*100</f>
        <v>99.39183861433119</v>
      </c>
      <c r="H14" s="17"/>
    </row>
    <row r="15" spans="1:8" ht="12">
      <c r="A15" s="80"/>
      <c r="B15" s="68"/>
      <c r="C15" s="68"/>
      <c r="D15" s="35" t="s">
        <v>9</v>
      </c>
      <c r="E15" s="19"/>
      <c r="F15" s="19"/>
      <c r="G15" s="8"/>
      <c r="H15" s="17"/>
    </row>
    <row r="16" spans="1:8" ht="12">
      <c r="A16" s="80"/>
      <c r="B16" s="68"/>
      <c r="C16" s="68"/>
      <c r="D16" s="35" t="s">
        <v>27</v>
      </c>
      <c r="E16" s="52">
        <v>10418.42</v>
      </c>
      <c r="F16" s="52">
        <v>10418.42</v>
      </c>
      <c r="G16" s="8">
        <f>F16/E16*100</f>
        <v>100</v>
      </c>
      <c r="H16" s="17"/>
    </row>
    <row r="17" spans="1:8" ht="12">
      <c r="A17" s="80"/>
      <c r="B17" s="68"/>
      <c r="C17" s="68"/>
      <c r="D17" s="35" t="s">
        <v>10</v>
      </c>
      <c r="E17" s="52">
        <v>362304.84</v>
      </c>
      <c r="F17" s="52">
        <v>359374.96</v>
      </c>
      <c r="G17" s="8">
        <f>F17/E17*100</f>
        <v>99.19132187138322</v>
      </c>
      <c r="H17" s="17"/>
    </row>
    <row r="18" spans="1:8" ht="24">
      <c r="A18" s="80"/>
      <c r="B18" s="68"/>
      <c r="C18" s="68"/>
      <c r="D18" s="35" t="s">
        <v>28</v>
      </c>
      <c r="E18" s="28"/>
      <c r="F18" s="28"/>
      <c r="G18" s="8"/>
      <c r="H18" s="17"/>
    </row>
    <row r="19" spans="1:8" ht="37.5" customHeight="1">
      <c r="A19" s="80"/>
      <c r="B19" s="68"/>
      <c r="C19" s="68"/>
      <c r="D19" s="35" t="s">
        <v>11</v>
      </c>
      <c r="E19" s="52">
        <v>263600.106</v>
      </c>
      <c r="F19" s="52">
        <v>262660.113</v>
      </c>
      <c r="G19" s="8">
        <f>F19/E19*100</f>
        <v>99.64340188846509</v>
      </c>
      <c r="H19" s="17"/>
    </row>
    <row r="20" spans="1:8" ht="15" customHeight="1">
      <c r="A20" s="80"/>
      <c r="B20" s="68"/>
      <c r="C20" s="68"/>
      <c r="D20" s="18" t="s">
        <v>29</v>
      </c>
      <c r="E20" s="28"/>
      <c r="F20" s="28"/>
      <c r="G20" s="8"/>
      <c r="H20" s="17"/>
    </row>
    <row r="21" spans="1:8" ht="15" customHeight="1">
      <c r="A21" s="80"/>
      <c r="B21" s="68" t="s">
        <v>18</v>
      </c>
      <c r="C21" s="68" t="s">
        <v>67</v>
      </c>
      <c r="D21" s="38" t="s">
        <v>14</v>
      </c>
      <c r="E21" s="16">
        <f>E23+E24+E25+E26+E27</f>
        <v>79.667</v>
      </c>
      <c r="F21" s="16">
        <f>F23+F24+F25+F26+F27</f>
        <v>79.667</v>
      </c>
      <c r="G21" s="8">
        <f>F21/E21*100</f>
        <v>100</v>
      </c>
      <c r="H21" s="17"/>
    </row>
    <row r="22" spans="1:8" ht="12">
      <c r="A22" s="80"/>
      <c r="B22" s="68"/>
      <c r="C22" s="68"/>
      <c r="D22" s="35" t="s">
        <v>9</v>
      </c>
      <c r="E22" s="9"/>
      <c r="F22" s="9"/>
      <c r="G22" s="8"/>
      <c r="H22" s="17"/>
    </row>
    <row r="23" spans="1:8" ht="12">
      <c r="A23" s="80"/>
      <c r="B23" s="68"/>
      <c r="C23" s="68"/>
      <c r="D23" s="35" t="s">
        <v>27</v>
      </c>
      <c r="E23" s="10"/>
      <c r="F23" s="10"/>
      <c r="G23" s="8"/>
      <c r="H23" s="17"/>
    </row>
    <row r="24" spans="1:8" ht="12">
      <c r="A24" s="80"/>
      <c r="B24" s="68"/>
      <c r="C24" s="68"/>
      <c r="D24" s="35" t="s">
        <v>10</v>
      </c>
      <c r="E24" s="52"/>
      <c r="F24" s="52"/>
      <c r="G24" s="8"/>
      <c r="H24" s="17"/>
    </row>
    <row r="25" spans="1:8" ht="24">
      <c r="A25" s="80"/>
      <c r="B25" s="68"/>
      <c r="C25" s="68"/>
      <c r="D25" s="35" t="s">
        <v>28</v>
      </c>
      <c r="E25" s="10"/>
      <c r="F25" s="10"/>
      <c r="G25" s="8"/>
      <c r="H25" s="17"/>
    </row>
    <row r="26" spans="1:8" ht="36">
      <c r="A26" s="80"/>
      <c r="B26" s="68"/>
      <c r="C26" s="68"/>
      <c r="D26" s="35" t="s">
        <v>11</v>
      </c>
      <c r="E26" s="28">
        <v>79.667</v>
      </c>
      <c r="F26" s="28">
        <v>79.667</v>
      </c>
      <c r="G26" s="23">
        <f>F26/E26*100</f>
        <v>100</v>
      </c>
      <c r="H26" s="17"/>
    </row>
    <row r="27" spans="1:8" ht="12">
      <c r="A27" s="80"/>
      <c r="B27" s="68"/>
      <c r="C27" s="68"/>
      <c r="D27" s="18" t="s">
        <v>29</v>
      </c>
      <c r="E27" s="10"/>
      <c r="F27" s="10"/>
      <c r="G27" s="8"/>
      <c r="H27" s="17"/>
    </row>
    <row r="28" spans="1:8" ht="13.5" customHeight="1">
      <c r="A28" s="80"/>
      <c r="B28" s="68" t="s">
        <v>23</v>
      </c>
      <c r="C28" s="68" t="s">
        <v>68</v>
      </c>
      <c r="D28" s="38" t="s">
        <v>14</v>
      </c>
      <c r="E28" s="30">
        <f>E30+E31+E32+E33+E34</f>
        <v>37794.96</v>
      </c>
      <c r="F28" s="30">
        <f>F30+F31+F32+F33+F34</f>
        <v>29033.094999999998</v>
      </c>
      <c r="G28" s="23">
        <f>F28/E28*100</f>
        <v>76.81737194588908</v>
      </c>
      <c r="H28" s="29"/>
    </row>
    <row r="29" spans="1:8" ht="12">
      <c r="A29" s="80"/>
      <c r="B29" s="68"/>
      <c r="C29" s="68"/>
      <c r="D29" s="35" t="s">
        <v>9</v>
      </c>
      <c r="E29" s="9"/>
      <c r="F29" s="9"/>
      <c r="G29" s="8"/>
      <c r="H29" s="17"/>
    </row>
    <row r="30" spans="1:8" ht="12">
      <c r="A30" s="80"/>
      <c r="B30" s="68"/>
      <c r="C30" s="68"/>
      <c r="D30" s="35" t="s">
        <v>27</v>
      </c>
      <c r="E30" s="52">
        <v>9298.96</v>
      </c>
      <c r="F30" s="52">
        <v>9298.96</v>
      </c>
      <c r="G30" s="8">
        <f>F30/E30*100</f>
        <v>100</v>
      </c>
      <c r="H30" s="17"/>
    </row>
    <row r="31" spans="1:8" ht="12">
      <c r="A31" s="80"/>
      <c r="B31" s="68"/>
      <c r="C31" s="68"/>
      <c r="D31" s="35" t="s">
        <v>10</v>
      </c>
      <c r="E31" s="52">
        <v>28496</v>
      </c>
      <c r="F31" s="52">
        <v>19734.135</v>
      </c>
      <c r="G31" s="8">
        <f>F31/E31*100</f>
        <v>69.2522985682201</v>
      </c>
      <c r="H31" s="17"/>
    </row>
    <row r="32" spans="1:8" ht="24">
      <c r="A32" s="80"/>
      <c r="B32" s="68"/>
      <c r="C32" s="68"/>
      <c r="D32" s="35" t="s">
        <v>28</v>
      </c>
      <c r="E32" s="10"/>
      <c r="F32" s="10"/>
      <c r="G32" s="8"/>
      <c r="H32" s="17"/>
    </row>
    <row r="33" spans="1:8" ht="37.5" customHeight="1">
      <c r="A33" s="80"/>
      <c r="B33" s="68"/>
      <c r="C33" s="68"/>
      <c r="D33" s="35" t="s">
        <v>11</v>
      </c>
      <c r="E33" s="31"/>
      <c r="F33" s="31"/>
      <c r="G33" s="26"/>
      <c r="H33" s="17"/>
    </row>
    <row r="34" spans="1:8" ht="15" customHeight="1">
      <c r="A34" s="80"/>
      <c r="B34" s="68"/>
      <c r="C34" s="68"/>
      <c r="D34" s="18" t="s">
        <v>29</v>
      </c>
      <c r="E34" s="10"/>
      <c r="F34" s="10"/>
      <c r="G34" s="8"/>
      <c r="H34" s="17"/>
    </row>
    <row r="35" spans="1:8" ht="12">
      <c r="A35" s="77">
        <v>2</v>
      </c>
      <c r="B35" s="65" t="s">
        <v>6</v>
      </c>
      <c r="C35" s="69" t="s">
        <v>83</v>
      </c>
      <c r="D35" s="38" t="s">
        <v>14</v>
      </c>
      <c r="E35" s="16">
        <f>E37+E38+E39+E40+E41</f>
        <v>56713.4</v>
      </c>
      <c r="F35" s="16">
        <f>F37+F38+F39+F40+F41</f>
        <v>56712.628000000004</v>
      </c>
      <c r="G35" s="8">
        <f>F35/E35*100</f>
        <v>99.99863876967349</v>
      </c>
      <c r="H35" s="17"/>
    </row>
    <row r="36" spans="1:8" ht="12">
      <c r="A36" s="78"/>
      <c r="B36" s="65"/>
      <c r="C36" s="69"/>
      <c r="D36" s="35" t="s">
        <v>9</v>
      </c>
      <c r="E36" s="9"/>
      <c r="F36" s="9"/>
      <c r="G36" s="13"/>
      <c r="H36" s="17"/>
    </row>
    <row r="37" spans="1:8" ht="12">
      <c r="A37" s="78"/>
      <c r="B37" s="65"/>
      <c r="C37" s="69"/>
      <c r="D37" s="35" t="s">
        <v>27</v>
      </c>
      <c r="E37" s="10"/>
      <c r="F37" s="10"/>
      <c r="G37" s="8"/>
      <c r="H37" s="17"/>
    </row>
    <row r="38" spans="1:8" ht="12">
      <c r="A38" s="78"/>
      <c r="B38" s="65"/>
      <c r="C38" s="69"/>
      <c r="D38" s="35" t="s">
        <v>10</v>
      </c>
      <c r="E38" s="10">
        <f>E45+E52+E59+E66+E73+E80</f>
        <v>56683.4</v>
      </c>
      <c r="F38" s="10">
        <f>F45+F52+F59+F66+F73+F80</f>
        <v>56683.139</v>
      </c>
      <c r="G38" s="8">
        <f>F38/E38*100</f>
        <v>99.99953954773355</v>
      </c>
      <c r="H38" s="17"/>
    </row>
    <row r="39" spans="1:8" ht="24">
      <c r="A39" s="78"/>
      <c r="B39" s="65"/>
      <c r="C39" s="69"/>
      <c r="D39" s="35" t="s">
        <v>28</v>
      </c>
      <c r="E39" s="10"/>
      <c r="F39" s="10"/>
      <c r="G39" s="8"/>
      <c r="H39" s="17"/>
    </row>
    <row r="40" spans="1:8" ht="36">
      <c r="A40" s="78"/>
      <c r="B40" s="65"/>
      <c r="C40" s="69"/>
      <c r="D40" s="35" t="s">
        <v>11</v>
      </c>
      <c r="E40" s="10">
        <f>E47+E54+E61+E68+E75+E82</f>
        <v>30</v>
      </c>
      <c r="F40" s="10">
        <f>F47+F54+F61+F68+F75+F82</f>
        <v>29.489</v>
      </c>
      <c r="G40" s="8">
        <f>F40/E40*100</f>
        <v>98.29666666666667</v>
      </c>
      <c r="H40" s="17"/>
    </row>
    <row r="41" spans="1:8" ht="12">
      <c r="A41" s="78"/>
      <c r="B41" s="65"/>
      <c r="C41" s="69"/>
      <c r="D41" s="18" t="s">
        <v>29</v>
      </c>
      <c r="E41" s="10"/>
      <c r="F41" s="10"/>
      <c r="G41" s="8"/>
      <c r="H41" s="17"/>
    </row>
    <row r="42" spans="1:8" ht="12">
      <c r="A42" s="78"/>
      <c r="B42" s="61" t="s">
        <v>12</v>
      </c>
      <c r="C42" s="61" t="s">
        <v>30</v>
      </c>
      <c r="D42" s="38" t="s">
        <v>14</v>
      </c>
      <c r="E42" s="7">
        <f>SUM(E44:E48)</f>
        <v>0</v>
      </c>
      <c r="F42" s="7">
        <f>SUM(F44:F48)</f>
        <v>0</v>
      </c>
      <c r="G42" s="8"/>
      <c r="H42" s="17"/>
    </row>
    <row r="43" spans="1:8" ht="12">
      <c r="A43" s="78"/>
      <c r="B43" s="61"/>
      <c r="C43" s="61"/>
      <c r="D43" s="35" t="s">
        <v>9</v>
      </c>
      <c r="E43" s="9"/>
      <c r="F43" s="10"/>
      <c r="G43" s="8"/>
      <c r="H43" s="17"/>
    </row>
    <row r="44" spans="1:8" ht="12">
      <c r="A44" s="78"/>
      <c r="B44" s="61"/>
      <c r="C44" s="61"/>
      <c r="D44" s="35" t="s">
        <v>27</v>
      </c>
      <c r="E44" s="19"/>
      <c r="F44" s="19"/>
      <c r="G44" s="8"/>
      <c r="H44" s="17"/>
    </row>
    <row r="45" spans="1:8" ht="12">
      <c r="A45" s="78"/>
      <c r="B45" s="61"/>
      <c r="C45" s="61"/>
      <c r="D45" s="35" t="s">
        <v>10</v>
      </c>
      <c r="E45" s="19"/>
      <c r="F45" s="19"/>
      <c r="G45" s="8"/>
      <c r="H45" s="17"/>
    </row>
    <row r="46" spans="1:8" ht="24">
      <c r="A46" s="78"/>
      <c r="B46" s="61"/>
      <c r="C46" s="61"/>
      <c r="D46" s="35" t="s">
        <v>28</v>
      </c>
      <c r="E46" s="19"/>
      <c r="F46" s="19"/>
      <c r="G46" s="8"/>
      <c r="H46" s="17"/>
    </row>
    <row r="47" spans="1:8" ht="36">
      <c r="A47" s="78"/>
      <c r="B47" s="61"/>
      <c r="C47" s="61"/>
      <c r="D47" s="35" t="s">
        <v>11</v>
      </c>
      <c r="E47" s="19"/>
      <c r="F47" s="19"/>
      <c r="G47" s="8"/>
      <c r="H47" s="17"/>
    </row>
    <row r="48" spans="1:8" ht="12">
      <c r="A48" s="78"/>
      <c r="B48" s="61"/>
      <c r="C48" s="61"/>
      <c r="D48" s="18" t="s">
        <v>29</v>
      </c>
      <c r="E48" s="19"/>
      <c r="F48" s="19"/>
      <c r="G48" s="20"/>
      <c r="H48" s="17"/>
    </row>
    <row r="49" spans="1:8" ht="12">
      <c r="A49" s="78"/>
      <c r="B49" s="61" t="s">
        <v>18</v>
      </c>
      <c r="C49" s="67" t="s">
        <v>31</v>
      </c>
      <c r="D49" s="38" t="s">
        <v>14</v>
      </c>
      <c r="E49" s="21">
        <f>SUM(E51:E55)</f>
        <v>16</v>
      </c>
      <c r="F49" s="21">
        <f>SUM(F51:F55)</f>
        <v>15.739</v>
      </c>
      <c r="G49" s="8">
        <f>F49/E49*100</f>
        <v>98.36875</v>
      </c>
      <c r="H49" s="17"/>
    </row>
    <row r="50" spans="1:8" ht="12">
      <c r="A50" s="78"/>
      <c r="B50" s="61"/>
      <c r="C50" s="67"/>
      <c r="D50" s="35" t="s">
        <v>9</v>
      </c>
      <c r="E50" s="19"/>
      <c r="F50" s="19"/>
      <c r="G50" s="8"/>
      <c r="H50" s="17"/>
    </row>
    <row r="51" spans="1:8" ht="12">
      <c r="A51" s="78"/>
      <c r="B51" s="61"/>
      <c r="C51" s="67"/>
      <c r="D51" s="35" t="s">
        <v>27</v>
      </c>
      <c r="E51" s="19"/>
      <c r="F51" s="19"/>
      <c r="G51" s="8"/>
      <c r="H51" s="17"/>
    </row>
    <row r="52" spans="1:8" ht="12">
      <c r="A52" s="78"/>
      <c r="B52" s="61"/>
      <c r="C52" s="67"/>
      <c r="D52" s="35" t="s">
        <v>10</v>
      </c>
      <c r="E52" s="19">
        <v>16</v>
      </c>
      <c r="F52" s="19">
        <v>15.739</v>
      </c>
      <c r="G52" s="8">
        <f>F52/E52*100</f>
        <v>98.36875</v>
      </c>
      <c r="H52" s="17"/>
    </row>
    <row r="53" spans="1:8" ht="24">
      <c r="A53" s="78"/>
      <c r="B53" s="61"/>
      <c r="C53" s="67"/>
      <c r="D53" s="35" t="s">
        <v>28</v>
      </c>
      <c r="E53" s="19"/>
      <c r="F53" s="19"/>
      <c r="G53" s="8"/>
      <c r="H53" s="17"/>
    </row>
    <row r="54" spans="1:8" ht="36">
      <c r="A54" s="78"/>
      <c r="B54" s="61"/>
      <c r="C54" s="67"/>
      <c r="D54" s="35" t="s">
        <v>11</v>
      </c>
      <c r="E54" s="19"/>
      <c r="F54" s="19"/>
      <c r="G54" s="8"/>
      <c r="H54" s="17"/>
    </row>
    <row r="55" spans="1:8" ht="12">
      <c r="A55" s="78"/>
      <c r="B55" s="61"/>
      <c r="C55" s="67"/>
      <c r="D55" s="18" t="s">
        <v>29</v>
      </c>
      <c r="E55" s="19"/>
      <c r="F55" s="19"/>
      <c r="G55" s="20"/>
      <c r="H55" s="17"/>
    </row>
    <row r="56" spans="1:8" ht="12">
      <c r="A56" s="78"/>
      <c r="B56" s="61" t="s">
        <v>23</v>
      </c>
      <c r="C56" s="61" t="s">
        <v>32</v>
      </c>
      <c r="D56" s="38" t="s">
        <v>14</v>
      </c>
      <c r="E56" s="21">
        <f>SUM(E58:E62)</f>
        <v>0</v>
      </c>
      <c r="F56" s="21">
        <f>SUM(F58:F62)</f>
        <v>0</v>
      </c>
      <c r="G56" s="8"/>
      <c r="H56" s="17"/>
    </row>
    <row r="57" spans="1:8" ht="12">
      <c r="A57" s="78"/>
      <c r="B57" s="61"/>
      <c r="C57" s="61"/>
      <c r="D57" s="35" t="s">
        <v>9</v>
      </c>
      <c r="E57" s="19"/>
      <c r="F57" s="19"/>
      <c r="G57" s="8"/>
      <c r="H57" s="17"/>
    </row>
    <row r="58" spans="1:8" ht="12">
      <c r="A58" s="78"/>
      <c r="B58" s="61"/>
      <c r="C58" s="61"/>
      <c r="D58" s="35" t="s">
        <v>27</v>
      </c>
      <c r="E58" s="19"/>
      <c r="F58" s="19"/>
      <c r="G58" s="8"/>
      <c r="H58" s="17"/>
    </row>
    <row r="59" spans="1:8" ht="12">
      <c r="A59" s="78"/>
      <c r="B59" s="61"/>
      <c r="C59" s="61"/>
      <c r="D59" s="35" t="s">
        <v>10</v>
      </c>
      <c r="E59" s="19"/>
      <c r="F59" s="19"/>
      <c r="G59" s="8"/>
      <c r="H59" s="17"/>
    </row>
    <row r="60" spans="1:8" ht="24">
      <c r="A60" s="78"/>
      <c r="B60" s="61"/>
      <c r="C60" s="61"/>
      <c r="D60" s="35" t="s">
        <v>28</v>
      </c>
      <c r="E60" s="19"/>
      <c r="F60" s="19"/>
      <c r="G60" s="8"/>
      <c r="H60" s="17"/>
    </row>
    <row r="61" spans="1:8" ht="36">
      <c r="A61" s="78"/>
      <c r="B61" s="61"/>
      <c r="C61" s="61"/>
      <c r="D61" s="35" t="s">
        <v>11</v>
      </c>
      <c r="E61" s="19"/>
      <c r="F61" s="19"/>
      <c r="G61" s="8"/>
      <c r="H61" s="17"/>
    </row>
    <row r="62" spans="1:8" ht="12">
      <c r="A62" s="78"/>
      <c r="B62" s="61"/>
      <c r="C62" s="61"/>
      <c r="D62" s="18" t="s">
        <v>29</v>
      </c>
      <c r="E62" s="19"/>
      <c r="F62" s="19"/>
      <c r="G62" s="20"/>
      <c r="H62" s="17"/>
    </row>
    <row r="63" spans="1:8" ht="12">
      <c r="A63" s="78"/>
      <c r="B63" s="61" t="s">
        <v>25</v>
      </c>
      <c r="C63" s="61" t="s">
        <v>33</v>
      </c>
      <c r="D63" s="38" t="s">
        <v>14</v>
      </c>
      <c r="E63" s="21">
        <f>SUM(E65:E69)</f>
        <v>45574.3</v>
      </c>
      <c r="F63" s="21">
        <f>SUM(F65:F69)</f>
        <v>45574.3</v>
      </c>
      <c r="G63" s="8">
        <f>F63/E63*100</f>
        <v>100</v>
      </c>
      <c r="H63" s="17"/>
    </row>
    <row r="64" spans="1:8" ht="12">
      <c r="A64" s="78"/>
      <c r="B64" s="61"/>
      <c r="C64" s="61"/>
      <c r="D64" s="35" t="s">
        <v>9</v>
      </c>
      <c r="E64" s="19"/>
      <c r="F64" s="19"/>
      <c r="G64" s="8"/>
      <c r="H64" s="17"/>
    </row>
    <row r="65" spans="1:8" ht="12">
      <c r="A65" s="78"/>
      <c r="B65" s="61"/>
      <c r="C65" s="61"/>
      <c r="D65" s="35" t="s">
        <v>27</v>
      </c>
      <c r="E65" s="19"/>
      <c r="F65" s="19"/>
      <c r="G65" s="8"/>
      <c r="H65" s="17"/>
    </row>
    <row r="66" spans="1:8" ht="12">
      <c r="A66" s="78"/>
      <c r="B66" s="61"/>
      <c r="C66" s="61"/>
      <c r="D66" s="35" t="s">
        <v>10</v>
      </c>
      <c r="E66" s="19">
        <v>45574.3</v>
      </c>
      <c r="F66" s="19">
        <v>45574.3</v>
      </c>
      <c r="G66" s="8">
        <f>F66/E66*100</f>
        <v>100</v>
      </c>
      <c r="H66" s="17"/>
    </row>
    <row r="67" spans="1:8" ht="24">
      <c r="A67" s="78"/>
      <c r="B67" s="61"/>
      <c r="C67" s="61"/>
      <c r="D67" s="35" t="s">
        <v>28</v>
      </c>
      <c r="E67" s="19"/>
      <c r="F67" s="19"/>
      <c r="G67" s="8"/>
      <c r="H67" s="17"/>
    </row>
    <row r="68" spans="1:8" ht="36">
      <c r="A68" s="78"/>
      <c r="B68" s="61"/>
      <c r="C68" s="61"/>
      <c r="D68" s="35" t="s">
        <v>11</v>
      </c>
      <c r="E68" s="19"/>
      <c r="F68" s="19"/>
      <c r="G68" s="8"/>
      <c r="H68" s="17"/>
    </row>
    <row r="69" spans="1:8" ht="12">
      <c r="A69" s="78"/>
      <c r="B69" s="61"/>
      <c r="C69" s="61"/>
      <c r="D69" s="18" t="s">
        <v>29</v>
      </c>
      <c r="E69" s="19"/>
      <c r="F69" s="19"/>
      <c r="G69" s="20"/>
      <c r="H69" s="17"/>
    </row>
    <row r="70" spans="1:8" ht="12">
      <c r="A70" s="78"/>
      <c r="B70" s="61" t="s">
        <v>34</v>
      </c>
      <c r="C70" s="61" t="s">
        <v>35</v>
      </c>
      <c r="D70" s="38" t="s">
        <v>14</v>
      </c>
      <c r="E70" s="21">
        <f>SUM(E72:E76)</f>
        <v>11093.1</v>
      </c>
      <c r="F70" s="21">
        <f>SUM(F72:F76)</f>
        <v>11093.1</v>
      </c>
      <c r="G70" s="8">
        <f>F70/E70*100</f>
        <v>100</v>
      </c>
      <c r="H70" s="17"/>
    </row>
    <row r="71" spans="1:8" ht="12">
      <c r="A71" s="78"/>
      <c r="B71" s="61"/>
      <c r="C71" s="61"/>
      <c r="D71" s="35" t="s">
        <v>9</v>
      </c>
      <c r="E71" s="19"/>
      <c r="F71" s="19"/>
      <c r="G71" s="8"/>
      <c r="H71" s="17"/>
    </row>
    <row r="72" spans="1:8" ht="12">
      <c r="A72" s="78"/>
      <c r="B72" s="61"/>
      <c r="C72" s="61"/>
      <c r="D72" s="35" t="s">
        <v>27</v>
      </c>
      <c r="E72" s="19"/>
      <c r="F72" s="19"/>
      <c r="G72" s="8"/>
      <c r="H72" s="17"/>
    </row>
    <row r="73" spans="1:8" ht="12">
      <c r="A73" s="78"/>
      <c r="B73" s="61"/>
      <c r="C73" s="61"/>
      <c r="D73" s="35" t="s">
        <v>10</v>
      </c>
      <c r="E73" s="19">
        <v>11093.1</v>
      </c>
      <c r="F73" s="19">
        <v>11093.1</v>
      </c>
      <c r="G73" s="8">
        <f>F73/E73*100</f>
        <v>100</v>
      </c>
      <c r="H73" s="17"/>
    </row>
    <row r="74" spans="1:8" ht="24">
      <c r="A74" s="78"/>
      <c r="B74" s="61"/>
      <c r="C74" s="61"/>
      <c r="D74" s="35" t="s">
        <v>28</v>
      </c>
      <c r="E74" s="19"/>
      <c r="F74" s="19"/>
      <c r="G74" s="8"/>
      <c r="H74" s="17"/>
    </row>
    <row r="75" spans="1:8" ht="36">
      <c r="A75" s="78"/>
      <c r="B75" s="61"/>
      <c r="C75" s="61"/>
      <c r="D75" s="35" t="s">
        <v>11</v>
      </c>
      <c r="E75" s="19"/>
      <c r="F75" s="19"/>
      <c r="G75" s="8"/>
      <c r="H75" s="17"/>
    </row>
    <row r="76" spans="1:8" ht="12">
      <c r="A76" s="78"/>
      <c r="B76" s="61"/>
      <c r="C76" s="61"/>
      <c r="D76" s="18" t="s">
        <v>29</v>
      </c>
      <c r="E76" s="19"/>
      <c r="F76" s="19"/>
      <c r="G76" s="20"/>
      <c r="H76" s="17"/>
    </row>
    <row r="77" spans="1:8" ht="12">
      <c r="A77" s="78"/>
      <c r="B77" s="61" t="s">
        <v>36</v>
      </c>
      <c r="C77" s="61" t="s">
        <v>37</v>
      </c>
      <c r="D77" s="38" t="s">
        <v>14</v>
      </c>
      <c r="E77" s="21">
        <f>SUM(E79:E83)</f>
        <v>30</v>
      </c>
      <c r="F77" s="21">
        <f>SUM(F79:F83)</f>
        <v>29.489</v>
      </c>
      <c r="G77" s="8">
        <f>F77/E77*100</f>
        <v>98.29666666666667</v>
      </c>
      <c r="H77" s="17"/>
    </row>
    <row r="78" spans="1:8" ht="12">
      <c r="A78" s="78"/>
      <c r="B78" s="61"/>
      <c r="C78" s="61"/>
      <c r="D78" s="35" t="s">
        <v>9</v>
      </c>
      <c r="E78" s="19"/>
      <c r="F78" s="19"/>
      <c r="G78" s="8"/>
      <c r="H78" s="17"/>
    </row>
    <row r="79" spans="1:8" ht="12">
      <c r="A79" s="78"/>
      <c r="B79" s="61"/>
      <c r="C79" s="61"/>
      <c r="D79" s="35" t="s">
        <v>27</v>
      </c>
      <c r="E79" s="19"/>
      <c r="F79" s="19"/>
      <c r="G79" s="8"/>
      <c r="H79" s="17"/>
    </row>
    <row r="80" spans="1:8" ht="12">
      <c r="A80" s="78"/>
      <c r="B80" s="61"/>
      <c r="C80" s="61"/>
      <c r="D80" s="35" t="s">
        <v>10</v>
      </c>
      <c r="E80" s="19"/>
      <c r="F80" s="19"/>
      <c r="G80" s="8"/>
      <c r="H80" s="17"/>
    </row>
    <row r="81" spans="1:8" ht="24">
      <c r="A81" s="78"/>
      <c r="B81" s="61"/>
      <c r="C81" s="61"/>
      <c r="D81" s="35" t="s">
        <v>28</v>
      </c>
      <c r="E81" s="19"/>
      <c r="F81" s="19"/>
      <c r="G81" s="8"/>
      <c r="H81" s="17"/>
    </row>
    <row r="82" spans="1:8" ht="35.25" customHeight="1">
      <c r="A82" s="78"/>
      <c r="B82" s="61"/>
      <c r="C82" s="61"/>
      <c r="D82" s="35" t="s">
        <v>11</v>
      </c>
      <c r="E82" s="19">
        <v>30</v>
      </c>
      <c r="F82" s="19">
        <v>29.489</v>
      </c>
      <c r="G82" s="8">
        <f>F82/E82*100</f>
        <v>98.29666666666667</v>
      </c>
      <c r="H82" s="17"/>
    </row>
    <row r="83" spans="1:8" ht="12">
      <c r="A83" s="79"/>
      <c r="B83" s="61"/>
      <c r="C83" s="61"/>
      <c r="D83" s="18" t="s">
        <v>29</v>
      </c>
      <c r="E83" s="19"/>
      <c r="F83" s="19"/>
      <c r="G83" s="20"/>
      <c r="H83" s="17"/>
    </row>
    <row r="84" spans="1:8" ht="12">
      <c r="A84" s="77">
        <v>3</v>
      </c>
      <c r="B84" s="64" t="s">
        <v>6</v>
      </c>
      <c r="C84" s="64" t="s">
        <v>71</v>
      </c>
      <c r="D84" s="38" t="s">
        <v>14</v>
      </c>
      <c r="E84" s="16">
        <f>E86+E87+E88+E89+E90</f>
        <v>99903</v>
      </c>
      <c r="F84" s="16">
        <f>F86+F87+F88+F89+F90</f>
        <v>99903</v>
      </c>
      <c r="G84" s="8">
        <f>F84/E84*100</f>
        <v>100</v>
      </c>
      <c r="H84" s="17"/>
    </row>
    <row r="85" spans="1:8" ht="12">
      <c r="A85" s="78"/>
      <c r="B85" s="64"/>
      <c r="C85" s="64"/>
      <c r="D85" s="35" t="s">
        <v>9</v>
      </c>
      <c r="E85" s="9"/>
      <c r="F85" s="9"/>
      <c r="G85" s="8"/>
      <c r="H85" s="17"/>
    </row>
    <row r="86" spans="1:8" ht="12">
      <c r="A86" s="78"/>
      <c r="B86" s="64"/>
      <c r="C86" s="64"/>
      <c r="D86" s="35" t="s">
        <v>27</v>
      </c>
      <c r="E86" s="10"/>
      <c r="F86" s="10"/>
      <c r="G86" s="8"/>
      <c r="H86" s="17"/>
    </row>
    <row r="87" spans="1:8" ht="12">
      <c r="A87" s="78"/>
      <c r="B87" s="64"/>
      <c r="C87" s="64"/>
      <c r="D87" s="35" t="s">
        <v>10</v>
      </c>
      <c r="E87" s="10">
        <f>E94+E101+E108+E115</f>
        <v>97705.1</v>
      </c>
      <c r="F87" s="10">
        <f>F94+F101+F108+F115</f>
        <v>97705.1</v>
      </c>
      <c r="G87" s="8">
        <f>F87/E87*100</f>
        <v>100</v>
      </c>
      <c r="H87" s="17"/>
    </row>
    <row r="88" spans="1:8" ht="24">
      <c r="A88" s="78"/>
      <c r="B88" s="64"/>
      <c r="C88" s="64"/>
      <c r="D88" s="35" t="s">
        <v>28</v>
      </c>
      <c r="E88" s="10"/>
      <c r="F88" s="10"/>
      <c r="G88" s="8"/>
      <c r="H88" s="17"/>
    </row>
    <row r="89" spans="1:8" ht="36">
      <c r="A89" s="78"/>
      <c r="B89" s="64"/>
      <c r="C89" s="64"/>
      <c r="D89" s="35" t="s">
        <v>11</v>
      </c>
      <c r="E89" s="10">
        <f>E96+E103+E110+E117</f>
        <v>2197.9</v>
      </c>
      <c r="F89" s="10">
        <f>F96+F103+F110+F117</f>
        <v>2197.9</v>
      </c>
      <c r="G89" s="8">
        <f>F89/E89*100</f>
        <v>100</v>
      </c>
      <c r="H89" s="17"/>
    </row>
    <row r="90" spans="1:8" ht="12">
      <c r="A90" s="78"/>
      <c r="B90" s="64"/>
      <c r="C90" s="64"/>
      <c r="D90" s="18" t="s">
        <v>29</v>
      </c>
      <c r="E90" s="10"/>
      <c r="F90" s="10"/>
      <c r="G90" s="8"/>
      <c r="H90" s="17"/>
    </row>
    <row r="91" spans="1:8" ht="12">
      <c r="A91" s="78"/>
      <c r="B91" s="61" t="s">
        <v>12</v>
      </c>
      <c r="C91" s="61" t="s">
        <v>72</v>
      </c>
      <c r="D91" s="24" t="s">
        <v>14</v>
      </c>
      <c r="E91" s="34">
        <f>SUM(E93:E97)</f>
        <v>460</v>
      </c>
      <c r="F91" s="34">
        <f>SUM(F93:F97)</f>
        <v>460</v>
      </c>
      <c r="G91" s="8">
        <f>F91/E91*100</f>
        <v>100</v>
      </c>
      <c r="H91" s="17"/>
    </row>
    <row r="92" spans="1:8" ht="12">
      <c r="A92" s="78"/>
      <c r="B92" s="61"/>
      <c r="C92" s="61"/>
      <c r="D92" s="35" t="s">
        <v>9</v>
      </c>
      <c r="E92" s="10"/>
      <c r="F92" s="10"/>
      <c r="G92" s="8"/>
      <c r="H92" s="17"/>
    </row>
    <row r="93" spans="1:8" ht="12">
      <c r="A93" s="78"/>
      <c r="B93" s="61"/>
      <c r="C93" s="61"/>
      <c r="D93" s="35" t="s">
        <v>27</v>
      </c>
      <c r="E93" s="45"/>
      <c r="F93" s="45"/>
      <c r="G93" s="8"/>
      <c r="H93" s="17"/>
    </row>
    <row r="94" spans="1:8" ht="12">
      <c r="A94" s="78"/>
      <c r="B94" s="61"/>
      <c r="C94" s="61"/>
      <c r="D94" s="35" t="s">
        <v>10</v>
      </c>
      <c r="E94" s="45"/>
      <c r="F94" s="45"/>
      <c r="G94" s="8"/>
      <c r="H94" s="17"/>
    </row>
    <row r="95" spans="1:8" ht="24">
      <c r="A95" s="78"/>
      <c r="B95" s="61"/>
      <c r="C95" s="61"/>
      <c r="D95" s="35" t="s">
        <v>28</v>
      </c>
      <c r="E95" s="28"/>
      <c r="F95" s="28"/>
      <c r="G95" s="7"/>
      <c r="H95" s="17"/>
    </row>
    <row r="96" spans="1:8" ht="36">
      <c r="A96" s="78"/>
      <c r="B96" s="61"/>
      <c r="C96" s="61"/>
      <c r="D96" s="35" t="s">
        <v>11</v>
      </c>
      <c r="E96" s="45">
        <v>460</v>
      </c>
      <c r="F96" s="45">
        <v>460</v>
      </c>
      <c r="G96" s="7">
        <f>F96/E96*100</f>
        <v>100</v>
      </c>
      <c r="H96" s="17"/>
    </row>
    <row r="97" spans="1:8" ht="12">
      <c r="A97" s="78"/>
      <c r="B97" s="61"/>
      <c r="C97" s="61"/>
      <c r="D97" s="18" t="s">
        <v>29</v>
      </c>
      <c r="E97" s="28"/>
      <c r="F97" s="28"/>
      <c r="G97" s="7"/>
      <c r="H97" s="17"/>
    </row>
    <row r="98" spans="1:8" ht="12.75" customHeight="1">
      <c r="A98" s="78"/>
      <c r="B98" s="60" t="s">
        <v>18</v>
      </c>
      <c r="C98" s="60" t="s">
        <v>73</v>
      </c>
      <c r="D98" s="38" t="s">
        <v>14</v>
      </c>
      <c r="E98" s="16">
        <f>E100+E101+E102+E103+E104</f>
        <v>93574.1</v>
      </c>
      <c r="F98" s="16">
        <f>F100+F101+F102+F103+F104</f>
        <v>93574.1</v>
      </c>
      <c r="G98" s="7">
        <f>F98/E98*100</f>
        <v>100</v>
      </c>
      <c r="H98" s="17"/>
    </row>
    <row r="99" spans="1:8" ht="12">
      <c r="A99" s="78"/>
      <c r="B99" s="60"/>
      <c r="C99" s="60"/>
      <c r="D99" s="35" t="s">
        <v>9</v>
      </c>
      <c r="E99" s="9"/>
      <c r="F99" s="9"/>
      <c r="G99" s="7"/>
      <c r="H99" s="17"/>
    </row>
    <row r="100" spans="1:8" ht="12">
      <c r="A100" s="78"/>
      <c r="B100" s="60"/>
      <c r="C100" s="60"/>
      <c r="D100" s="35" t="s">
        <v>27</v>
      </c>
      <c r="E100" s="10"/>
      <c r="F100" s="10"/>
      <c r="G100" s="7"/>
      <c r="H100" s="17"/>
    </row>
    <row r="101" spans="1:8" ht="12">
      <c r="A101" s="78"/>
      <c r="B101" s="60"/>
      <c r="C101" s="60"/>
      <c r="D101" s="35" t="s">
        <v>10</v>
      </c>
      <c r="E101" s="45">
        <v>92655.1</v>
      </c>
      <c r="F101" s="45">
        <v>92655.1</v>
      </c>
      <c r="G101" s="7">
        <f>F101/E101*100</f>
        <v>100</v>
      </c>
      <c r="H101" s="17"/>
    </row>
    <row r="102" spans="1:8" ht="24">
      <c r="A102" s="78"/>
      <c r="B102" s="60"/>
      <c r="C102" s="60"/>
      <c r="D102" s="35" t="s">
        <v>28</v>
      </c>
      <c r="E102" s="10"/>
      <c r="F102" s="10"/>
      <c r="G102" s="7"/>
      <c r="H102" s="17"/>
    </row>
    <row r="103" spans="1:8" ht="36">
      <c r="A103" s="78"/>
      <c r="B103" s="60"/>
      <c r="C103" s="60"/>
      <c r="D103" s="35" t="s">
        <v>11</v>
      </c>
      <c r="E103" s="28">
        <v>919</v>
      </c>
      <c r="F103" s="28">
        <v>919</v>
      </c>
      <c r="G103" s="41">
        <f>F103/E103*100</f>
        <v>100</v>
      </c>
      <c r="H103" s="17"/>
    </row>
    <row r="104" spans="1:8" ht="12">
      <c r="A104" s="78"/>
      <c r="B104" s="60"/>
      <c r="C104" s="60"/>
      <c r="D104" s="18" t="s">
        <v>29</v>
      </c>
      <c r="E104" s="10"/>
      <c r="F104" s="10"/>
      <c r="G104" s="7"/>
      <c r="H104" s="17"/>
    </row>
    <row r="105" spans="1:8" ht="12">
      <c r="A105" s="78"/>
      <c r="B105" s="60" t="s">
        <v>23</v>
      </c>
      <c r="C105" s="61" t="s">
        <v>69</v>
      </c>
      <c r="D105" s="38" t="s">
        <v>14</v>
      </c>
      <c r="E105" s="16">
        <f>E107+E108+E109+E110+E111</f>
        <v>0</v>
      </c>
      <c r="F105" s="16">
        <f>F107+F108+F109+F110+F111</f>
        <v>0</v>
      </c>
      <c r="G105" s="7"/>
      <c r="H105" s="17"/>
    </row>
    <row r="106" spans="1:8" ht="12">
      <c r="A106" s="78"/>
      <c r="B106" s="60"/>
      <c r="C106" s="61"/>
      <c r="D106" s="35" t="s">
        <v>9</v>
      </c>
      <c r="E106" s="9"/>
      <c r="F106" s="9"/>
      <c r="G106" s="7"/>
      <c r="H106" s="17"/>
    </row>
    <row r="107" spans="1:8" ht="12">
      <c r="A107" s="78"/>
      <c r="B107" s="60"/>
      <c r="C107" s="61"/>
      <c r="D107" s="35" t="s">
        <v>27</v>
      </c>
      <c r="E107" s="45"/>
      <c r="F107" s="45"/>
      <c r="G107" s="7"/>
      <c r="H107" s="17"/>
    </row>
    <row r="108" spans="1:8" ht="12">
      <c r="A108" s="78"/>
      <c r="B108" s="60"/>
      <c r="C108" s="61"/>
      <c r="D108" s="35" t="s">
        <v>10</v>
      </c>
      <c r="E108" s="45"/>
      <c r="F108" s="45"/>
      <c r="G108" s="7"/>
      <c r="H108" s="17"/>
    </row>
    <row r="109" spans="1:8" ht="24">
      <c r="A109" s="78"/>
      <c r="B109" s="60"/>
      <c r="C109" s="61"/>
      <c r="D109" s="35" t="s">
        <v>28</v>
      </c>
      <c r="E109" s="10"/>
      <c r="F109" s="10"/>
      <c r="G109" s="7"/>
      <c r="H109" s="17"/>
    </row>
    <row r="110" spans="1:8" ht="36">
      <c r="A110" s="78"/>
      <c r="B110" s="60"/>
      <c r="C110" s="61"/>
      <c r="D110" s="35" t="s">
        <v>11</v>
      </c>
      <c r="E110" s="31"/>
      <c r="F110" s="31"/>
      <c r="G110" s="39"/>
      <c r="H110" s="17"/>
    </row>
    <row r="111" spans="1:8" ht="12">
      <c r="A111" s="78"/>
      <c r="B111" s="60"/>
      <c r="C111" s="61"/>
      <c r="D111" s="18" t="s">
        <v>29</v>
      </c>
      <c r="E111" s="10"/>
      <c r="F111" s="10"/>
      <c r="G111" s="7"/>
      <c r="H111" s="17"/>
    </row>
    <row r="112" spans="1:8" ht="12">
      <c r="A112" s="78"/>
      <c r="B112" s="60" t="s">
        <v>25</v>
      </c>
      <c r="C112" s="61" t="s">
        <v>70</v>
      </c>
      <c r="D112" s="38" t="s">
        <v>14</v>
      </c>
      <c r="E112" s="16">
        <f>E114+E115+E116+E117+E118</f>
        <v>5868.9</v>
      </c>
      <c r="F112" s="16">
        <f>F114+F115+F116+F117+F118</f>
        <v>5868.9</v>
      </c>
      <c r="G112" s="7">
        <f>F112/E112*100</f>
        <v>100</v>
      </c>
      <c r="H112" s="17"/>
    </row>
    <row r="113" spans="1:8" ht="12">
      <c r="A113" s="78"/>
      <c r="B113" s="60"/>
      <c r="C113" s="61"/>
      <c r="D113" s="35" t="s">
        <v>9</v>
      </c>
      <c r="E113" s="9"/>
      <c r="F113" s="9"/>
      <c r="G113" s="7"/>
      <c r="H113" s="17"/>
    </row>
    <row r="114" spans="1:8" ht="12">
      <c r="A114" s="78"/>
      <c r="B114" s="60"/>
      <c r="C114" s="61"/>
      <c r="D114" s="35" t="s">
        <v>27</v>
      </c>
      <c r="E114" s="45"/>
      <c r="F114" s="45"/>
      <c r="G114" s="7"/>
      <c r="H114" s="17"/>
    </row>
    <row r="115" spans="1:8" ht="12">
      <c r="A115" s="78"/>
      <c r="B115" s="60"/>
      <c r="C115" s="61"/>
      <c r="D115" s="35" t="s">
        <v>10</v>
      </c>
      <c r="E115" s="45">
        <v>5050</v>
      </c>
      <c r="F115" s="45">
        <v>5050</v>
      </c>
      <c r="G115" s="7">
        <f>F115/E115*100</f>
        <v>100</v>
      </c>
      <c r="H115" s="17"/>
    </row>
    <row r="116" spans="1:8" ht="24">
      <c r="A116" s="78"/>
      <c r="B116" s="60"/>
      <c r="C116" s="61"/>
      <c r="D116" s="35" t="s">
        <v>28</v>
      </c>
      <c r="E116" s="10"/>
      <c r="F116" s="10"/>
      <c r="G116" s="7"/>
      <c r="H116" s="17"/>
    </row>
    <row r="117" spans="1:8" ht="36">
      <c r="A117" s="78"/>
      <c r="B117" s="60"/>
      <c r="C117" s="61"/>
      <c r="D117" s="35" t="s">
        <v>11</v>
      </c>
      <c r="E117" s="28">
        <v>818.9</v>
      </c>
      <c r="F117" s="28">
        <v>818.9</v>
      </c>
      <c r="G117" s="41">
        <f>F117/E117*100</f>
        <v>100</v>
      </c>
      <c r="H117" s="17"/>
    </row>
    <row r="118" spans="1:8" ht="12">
      <c r="A118" s="79"/>
      <c r="B118" s="60"/>
      <c r="C118" s="61"/>
      <c r="D118" s="18" t="s">
        <v>29</v>
      </c>
      <c r="E118" s="10"/>
      <c r="F118" s="10"/>
      <c r="G118" s="7"/>
      <c r="H118" s="17"/>
    </row>
    <row r="119" spans="1:8" ht="15" customHeight="1">
      <c r="A119" s="77">
        <v>4</v>
      </c>
      <c r="B119" s="65" t="s">
        <v>6</v>
      </c>
      <c r="C119" s="65" t="s">
        <v>54</v>
      </c>
      <c r="D119" s="38" t="s">
        <v>14</v>
      </c>
      <c r="E119" s="16">
        <f>E121+E122+E123+E124+E125</f>
        <v>2707.448</v>
      </c>
      <c r="F119" s="16">
        <f>F121+F122+F123+F124+F125</f>
        <v>2707.448</v>
      </c>
      <c r="G119" s="8">
        <f>F119/E119*100</f>
        <v>100</v>
      </c>
      <c r="H119" s="17"/>
    </row>
    <row r="120" spans="1:8" ht="12">
      <c r="A120" s="78"/>
      <c r="B120" s="65"/>
      <c r="C120" s="65"/>
      <c r="D120" s="35" t="s">
        <v>9</v>
      </c>
      <c r="E120" s="9"/>
      <c r="F120" s="9"/>
      <c r="G120" s="13"/>
      <c r="H120" s="17"/>
    </row>
    <row r="121" spans="1:8" ht="12">
      <c r="A121" s="78"/>
      <c r="B121" s="65"/>
      <c r="C121" s="65"/>
      <c r="D121" s="35" t="s">
        <v>27</v>
      </c>
      <c r="E121" s="10"/>
      <c r="F121" s="10"/>
      <c r="G121" s="8"/>
      <c r="H121" s="17"/>
    </row>
    <row r="122" spans="1:8" ht="12">
      <c r="A122" s="78"/>
      <c r="B122" s="65"/>
      <c r="C122" s="65"/>
      <c r="D122" s="35" t="s">
        <v>10</v>
      </c>
      <c r="E122" s="10"/>
      <c r="F122" s="10"/>
      <c r="G122" s="8"/>
      <c r="H122" s="17"/>
    </row>
    <row r="123" spans="1:8" ht="24">
      <c r="A123" s="78"/>
      <c r="B123" s="65"/>
      <c r="C123" s="65"/>
      <c r="D123" s="35" t="s">
        <v>28</v>
      </c>
      <c r="E123" s="10"/>
      <c r="F123" s="10"/>
      <c r="G123" s="8"/>
      <c r="H123" s="17"/>
    </row>
    <row r="124" spans="1:8" ht="36">
      <c r="A124" s="78"/>
      <c r="B124" s="65"/>
      <c r="C124" s="65"/>
      <c r="D124" s="35" t="s">
        <v>11</v>
      </c>
      <c r="E124" s="28">
        <f>E131+E138+E145</f>
        <v>2707.448</v>
      </c>
      <c r="F124" s="28">
        <f>F131+F138+F145</f>
        <v>2707.448</v>
      </c>
      <c r="G124" s="23">
        <f>F124/E124*100</f>
        <v>100</v>
      </c>
      <c r="H124" s="17"/>
    </row>
    <row r="125" spans="1:8" ht="12" customHeight="1">
      <c r="A125" s="78"/>
      <c r="B125" s="65"/>
      <c r="C125" s="65"/>
      <c r="D125" s="18" t="s">
        <v>29</v>
      </c>
      <c r="E125" s="10"/>
      <c r="F125" s="10"/>
      <c r="G125" s="8"/>
      <c r="H125" s="17"/>
    </row>
    <row r="126" spans="1:8" ht="11.25" customHeight="1">
      <c r="A126" s="78"/>
      <c r="B126" s="76" t="s">
        <v>55</v>
      </c>
      <c r="C126" s="61" t="s">
        <v>56</v>
      </c>
      <c r="D126" s="24" t="s">
        <v>14</v>
      </c>
      <c r="E126" s="34">
        <f>SUM(E128:E132)</f>
        <v>140.134</v>
      </c>
      <c r="F126" s="34">
        <f>SUM(F128:F132)</f>
        <v>140.134</v>
      </c>
      <c r="G126" s="23">
        <f>F126/E126*100</f>
        <v>100</v>
      </c>
      <c r="H126" s="27"/>
    </row>
    <row r="127" spans="1:8" ht="12">
      <c r="A127" s="78"/>
      <c r="B127" s="76"/>
      <c r="C127" s="61"/>
      <c r="D127" s="35" t="s">
        <v>9</v>
      </c>
      <c r="E127" s="19"/>
      <c r="F127" s="19"/>
      <c r="G127" s="26"/>
      <c r="H127" s="17"/>
    </row>
    <row r="128" spans="1:8" ht="12">
      <c r="A128" s="78"/>
      <c r="B128" s="76"/>
      <c r="C128" s="61"/>
      <c r="D128" s="35" t="s">
        <v>27</v>
      </c>
      <c r="E128" s="19"/>
      <c r="F128" s="19"/>
      <c r="G128" s="26"/>
      <c r="H128" s="17"/>
    </row>
    <row r="129" spans="1:8" ht="12">
      <c r="A129" s="78"/>
      <c r="B129" s="76"/>
      <c r="C129" s="61"/>
      <c r="D129" s="35" t="s">
        <v>10</v>
      </c>
      <c r="E129" s="10"/>
      <c r="F129" s="10"/>
      <c r="G129" s="26"/>
      <c r="H129" s="17"/>
    </row>
    <row r="130" spans="1:8" ht="24">
      <c r="A130" s="78"/>
      <c r="B130" s="76"/>
      <c r="C130" s="61"/>
      <c r="D130" s="35" t="s">
        <v>28</v>
      </c>
      <c r="E130" s="28"/>
      <c r="F130" s="28"/>
      <c r="G130" s="8"/>
      <c r="H130" s="17"/>
    </row>
    <row r="131" spans="1:8" ht="36">
      <c r="A131" s="78"/>
      <c r="B131" s="76"/>
      <c r="C131" s="61"/>
      <c r="D131" s="35" t="s">
        <v>11</v>
      </c>
      <c r="E131" s="28">
        <v>140.134</v>
      </c>
      <c r="F131" s="28">
        <v>140.134</v>
      </c>
      <c r="G131" s="23">
        <f>F131/E131*100</f>
        <v>100</v>
      </c>
      <c r="H131" s="17"/>
    </row>
    <row r="132" spans="1:8" ht="12">
      <c r="A132" s="78"/>
      <c r="B132" s="76"/>
      <c r="C132" s="61"/>
      <c r="D132" s="18" t="s">
        <v>29</v>
      </c>
      <c r="E132" s="28"/>
      <c r="F132" s="28"/>
      <c r="G132" s="8"/>
      <c r="H132" s="17"/>
    </row>
    <row r="133" spans="1:8" ht="12.75" customHeight="1">
      <c r="A133" s="78"/>
      <c r="B133" s="61" t="s">
        <v>57</v>
      </c>
      <c r="C133" s="61" t="s">
        <v>58</v>
      </c>
      <c r="D133" s="38" t="s">
        <v>14</v>
      </c>
      <c r="E133" s="16">
        <f>E135+E136+E137+E138+E139</f>
        <v>2547.314</v>
      </c>
      <c r="F133" s="16">
        <f>F135+F136+F137+F138+F139</f>
        <v>2547.314</v>
      </c>
      <c r="G133" s="8">
        <f>F133/E133*100</f>
        <v>100</v>
      </c>
      <c r="H133" s="17"/>
    </row>
    <row r="134" spans="1:8" ht="12">
      <c r="A134" s="78"/>
      <c r="B134" s="61"/>
      <c r="C134" s="61"/>
      <c r="D134" s="35" t="s">
        <v>9</v>
      </c>
      <c r="E134" s="9"/>
      <c r="F134" s="9"/>
      <c r="G134" s="8"/>
      <c r="H134" s="17"/>
    </row>
    <row r="135" spans="1:8" ht="12">
      <c r="A135" s="78"/>
      <c r="B135" s="61"/>
      <c r="C135" s="61"/>
      <c r="D135" s="35" t="s">
        <v>27</v>
      </c>
      <c r="E135" s="10"/>
      <c r="F135" s="10"/>
      <c r="G135" s="8"/>
      <c r="H135" s="17"/>
    </row>
    <row r="136" spans="1:8" ht="12">
      <c r="A136" s="78"/>
      <c r="B136" s="61"/>
      <c r="C136" s="61"/>
      <c r="D136" s="35" t="s">
        <v>10</v>
      </c>
      <c r="E136" s="10"/>
      <c r="F136" s="10"/>
      <c r="G136" s="8"/>
      <c r="H136" s="17"/>
    </row>
    <row r="137" spans="1:8" ht="24">
      <c r="A137" s="78"/>
      <c r="B137" s="61"/>
      <c r="C137" s="61"/>
      <c r="D137" s="35" t="s">
        <v>28</v>
      </c>
      <c r="E137" s="10"/>
      <c r="F137" s="10"/>
      <c r="G137" s="8"/>
      <c r="H137" s="17"/>
    </row>
    <row r="138" spans="1:8" ht="36">
      <c r="A138" s="78"/>
      <c r="B138" s="61"/>
      <c r="C138" s="61"/>
      <c r="D138" s="35" t="s">
        <v>11</v>
      </c>
      <c r="E138" s="28">
        <v>2547.314</v>
      </c>
      <c r="F138" s="28">
        <v>2547.314</v>
      </c>
      <c r="G138" s="23">
        <f>F138/E138*100</f>
        <v>100</v>
      </c>
      <c r="H138" s="29"/>
    </row>
    <row r="139" spans="1:8" ht="12">
      <c r="A139" s="78"/>
      <c r="B139" s="61"/>
      <c r="C139" s="61"/>
      <c r="D139" s="18" t="s">
        <v>29</v>
      </c>
      <c r="E139" s="10"/>
      <c r="F139" s="10"/>
      <c r="G139" s="8"/>
      <c r="H139" s="17"/>
    </row>
    <row r="140" spans="1:8" ht="12">
      <c r="A140" s="78"/>
      <c r="B140" s="73" t="s">
        <v>59</v>
      </c>
      <c r="C140" s="61" t="s">
        <v>60</v>
      </c>
      <c r="D140" s="38" t="s">
        <v>14</v>
      </c>
      <c r="E140" s="16">
        <f>E142+E143+E144+E145+E146</f>
        <v>20</v>
      </c>
      <c r="F140" s="16">
        <f>F142+F143+F144+F145+F146</f>
        <v>20</v>
      </c>
      <c r="G140" s="8">
        <f>F140/E140*100</f>
        <v>100</v>
      </c>
      <c r="H140" s="17"/>
    </row>
    <row r="141" spans="1:8" ht="12">
      <c r="A141" s="78"/>
      <c r="B141" s="73"/>
      <c r="C141" s="61"/>
      <c r="D141" s="35" t="s">
        <v>9</v>
      </c>
      <c r="E141" s="9"/>
      <c r="F141" s="9"/>
      <c r="G141" s="8"/>
      <c r="H141" s="17"/>
    </row>
    <row r="142" spans="1:8" ht="12">
      <c r="A142" s="78"/>
      <c r="B142" s="73"/>
      <c r="C142" s="61"/>
      <c r="D142" s="35" t="s">
        <v>27</v>
      </c>
      <c r="E142" s="10"/>
      <c r="F142" s="10"/>
      <c r="G142" s="8"/>
      <c r="H142" s="17"/>
    </row>
    <row r="143" spans="1:8" ht="12">
      <c r="A143" s="78"/>
      <c r="B143" s="73"/>
      <c r="C143" s="61"/>
      <c r="D143" s="35" t="s">
        <v>10</v>
      </c>
      <c r="E143" s="28"/>
      <c r="F143" s="28"/>
      <c r="G143" s="30"/>
      <c r="H143" s="17"/>
    </row>
    <row r="144" spans="1:8" ht="24">
      <c r="A144" s="78"/>
      <c r="B144" s="73"/>
      <c r="C144" s="61"/>
      <c r="D144" s="35" t="s">
        <v>28</v>
      </c>
      <c r="E144" s="10"/>
      <c r="F144" s="10"/>
      <c r="G144" s="8"/>
      <c r="H144" s="17"/>
    </row>
    <row r="145" spans="1:8" ht="36">
      <c r="A145" s="78"/>
      <c r="B145" s="73"/>
      <c r="C145" s="61"/>
      <c r="D145" s="35" t="s">
        <v>11</v>
      </c>
      <c r="E145" s="28">
        <v>20</v>
      </c>
      <c r="F145" s="28">
        <v>20</v>
      </c>
      <c r="G145" s="23">
        <f>F145/E145*100</f>
        <v>100</v>
      </c>
      <c r="H145" s="17"/>
    </row>
    <row r="146" spans="1:8" ht="12">
      <c r="A146" s="79"/>
      <c r="B146" s="73"/>
      <c r="C146" s="61"/>
      <c r="D146" s="18" t="s">
        <v>29</v>
      </c>
      <c r="E146" s="10"/>
      <c r="F146" s="10"/>
      <c r="G146" s="8"/>
      <c r="H146" s="17"/>
    </row>
    <row r="147" spans="1:8" ht="12">
      <c r="A147" s="77">
        <v>5</v>
      </c>
      <c r="B147" s="62" t="s">
        <v>6</v>
      </c>
      <c r="C147" s="63" t="s">
        <v>76</v>
      </c>
      <c r="D147" s="36" t="s">
        <v>14</v>
      </c>
      <c r="E147" s="30">
        <f>E149+E150+E151+E152+E153</f>
        <v>448</v>
      </c>
      <c r="F147" s="30">
        <f>F149+F150+F151+F152+F153</f>
        <v>260.875</v>
      </c>
      <c r="G147" s="23">
        <f>F147/E147*100</f>
        <v>58.23102678571429</v>
      </c>
      <c r="H147" s="17"/>
    </row>
    <row r="148" spans="1:8" ht="12">
      <c r="A148" s="78"/>
      <c r="B148" s="62"/>
      <c r="C148" s="63"/>
      <c r="D148" s="37" t="s">
        <v>9</v>
      </c>
      <c r="E148" s="40"/>
      <c r="F148" s="40"/>
      <c r="G148" s="23"/>
      <c r="H148" s="17"/>
    </row>
    <row r="149" spans="1:8" ht="12">
      <c r="A149" s="78"/>
      <c r="B149" s="62"/>
      <c r="C149" s="63"/>
      <c r="D149" s="37" t="s">
        <v>27</v>
      </c>
      <c r="E149" s="28"/>
      <c r="F149" s="28"/>
      <c r="G149" s="23"/>
      <c r="H149" s="17"/>
    </row>
    <row r="150" spans="1:8" ht="12">
      <c r="A150" s="78"/>
      <c r="B150" s="62"/>
      <c r="C150" s="63"/>
      <c r="D150" s="37" t="s">
        <v>10</v>
      </c>
      <c r="E150" s="28"/>
      <c r="F150" s="28"/>
      <c r="G150" s="23"/>
      <c r="H150" s="17"/>
    </row>
    <row r="151" spans="1:8" ht="24">
      <c r="A151" s="78"/>
      <c r="B151" s="62"/>
      <c r="C151" s="63"/>
      <c r="D151" s="37" t="s">
        <v>28</v>
      </c>
      <c r="E151" s="28"/>
      <c r="F151" s="28"/>
      <c r="G151" s="23"/>
      <c r="H151" s="17"/>
    </row>
    <row r="152" spans="1:8" ht="36">
      <c r="A152" s="78"/>
      <c r="B152" s="62"/>
      <c r="C152" s="63"/>
      <c r="D152" s="37" t="s">
        <v>11</v>
      </c>
      <c r="E152" s="28">
        <f>E159+E166</f>
        <v>448</v>
      </c>
      <c r="F152" s="28">
        <f>F159+F166</f>
        <v>260.875</v>
      </c>
      <c r="G152" s="23">
        <f>F152/E152*100</f>
        <v>58.23102678571429</v>
      </c>
      <c r="H152" s="17"/>
    </row>
    <row r="153" spans="1:8" ht="12">
      <c r="A153" s="78"/>
      <c r="B153" s="62"/>
      <c r="C153" s="63"/>
      <c r="D153" s="42" t="s">
        <v>29</v>
      </c>
      <c r="E153" s="28"/>
      <c r="F153" s="28"/>
      <c r="G153" s="23"/>
      <c r="H153" s="17"/>
    </row>
    <row r="154" spans="1:8" ht="12">
      <c r="A154" s="78"/>
      <c r="B154" s="56" t="s">
        <v>74</v>
      </c>
      <c r="C154" s="57" t="s">
        <v>77</v>
      </c>
      <c r="D154" s="36" t="s">
        <v>14</v>
      </c>
      <c r="E154" s="30">
        <f>SUM(E156:E160)</f>
        <v>10</v>
      </c>
      <c r="F154" s="30">
        <f>SUM(F156:F160)</f>
        <v>9.4</v>
      </c>
      <c r="G154" s="23">
        <f>F154/E154*100</f>
        <v>94</v>
      </c>
      <c r="H154" s="17"/>
    </row>
    <row r="155" spans="1:8" ht="12">
      <c r="A155" s="78"/>
      <c r="B155" s="56"/>
      <c r="C155" s="57"/>
      <c r="D155" s="37" t="s">
        <v>9</v>
      </c>
      <c r="E155" s="28"/>
      <c r="F155" s="28"/>
      <c r="G155" s="23"/>
      <c r="H155" s="17"/>
    </row>
    <row r="156" spans="1:8" ht="12">
      <c r="A156" s="78"/>
      <c r="B156" s="56"/>
      <c r="C156" s="57"/>
      <c r="D156" s="37" t="s">
        <v>27</v>
      </c>
      <c r="E156" s="46"/>
      <c r="F156" s="46"/>
      <c r="G156" s="23"/>
      <c r="H156" s="17"/>
    </row>
    <row r="157" spans="1:8" ht="12">
      <c r="A157" s="78"/>
      <c r="B157" s="56"/>
      <c r="C157" s="57"/>
      <c r="D157" s="37" t="s">
        <v>10</v>
      </c>
      <c r="E157" s="46"/>
      <c r="F157" s="46"/>
      <c r="G157" s="23"/>
      <c r="H157" s="17"/>
    </row>
    <row r="158" spans="1:8" ht="24">
      <c r="A158" s="78"/>
      <c r="B158" s="56"/>
      <c r="C158" s="57"/>
      <c r="D158" s="37" t="s">
        <v>28</v>
      </c>
      <c r="E158" s="28"/>
      <c r="F158" s="28"/>
      <c r="G158" s="41"/>
      <c r="H158" s="17"/>
    </row>
    <row r="159" spans="1:8" ht="36">
      <c r="A159" s="78"/>
      <c r="B159" s="56"/>
      <c r="C159" s="57"/>
      <c r="D159" s="37" t="s">
        <v>11</v>
      </c>
      <c r="E159" s="46">
        <v>10</v>
      </c>
      <c r="F159" s="46">
        <v>9.4</v>
      </c>
      <c r="G159" s="41">
        <f>F159/E159*100</f>
        <v>94</v>
      </c>
      <c r="H159" s="17"/>
    </row>
    <row r="160" spans="1:8" ht="12">
      <c r="A160" s="78"/>
      <c r="B160" s="56"/>
      <c r="C160" s="57"/>
      <c r="D160" s="42" t="s">
        <v>29</v>
      </c>
      <c r="E160" s="28"/>
      <c r="F160" s="28"/>
      <c r="G160" s="41"/>
      <c r="H160" s="17"/>
    </row>
    <row r="161" spans="1:8" ht="24.75" customHeight="1">
      <c r="A161" s="78"/>
      <c r="B161" s="58" t="s">
        <v>75</v>
      </c>
      <c r="C161" s="59" t="s">
        <v>78</v>
      </c>
      <c r="D161" s="36" t="s">
        <v>14</v>
      </c>
      <c r="E161" s="30">
        <f>E163+E164+E165+E166+E167</f>
        <v>438</v>
      </c>
      <c r="F161" s="30">
        <f>F163+F164+F165+F166+F167</f>
        <v>251.475</v>
      </c>
      <c r="G161" s="41">
        <f>F161/E161*100</f>
        <v>57.41438356164383</v>
      </c>
      <c r="H161" s="17"/>
    </row>
    <row r="162" spans="1:8" ht="15" customHeight="1">
      <c r="A162" s="78"/>
      <c r="B162" s="58"/>
      <c r="C162" s="59"/>
      <c r="D162" s="37" t="s">
        <v>9</v>
      </c>
      <c r="E162" s="40"/>
      <c r="F162" s="40"/>
      <c r="G162" s="41"/>
      <c r="H162" s="17"/>
    </row>
    <row r="163" spans="1:8" ht="15.75" customHeight="1">
      <c r="A163" s="78"/>
      <c r="B163" s="58"/>
      <c r="C163" s="59"/>
      <c r="D163" s="37" t="s">
        <v>27</v>
      </c>
      <c r="E163" s="28"/>
      <c r="F163" s="28"/>
      <c r="G163" s="41"/>
      <c r="H163" s="17"/>
    </row>
    <row r="164" spans="1:8" ht="15" customHeight="1">
      <c r="A164" s="78"/>
      <c r="B164" s="58"/>
      <c r="C164" s="59"/>
      <c r="D164" s="37" t="s">
        <v>10</v>
      </c>
      <c r="E164" s="46"/>
      <c r="F164" s="46"/>
      <c r="G164" s="41"/>
      <c r="H164" s="17"/>
    </row>
    <row r="165" spans="1:8" ht="15" customHeight="1">
      <c r="A165" s="78"/>
      <c r="B165" s="58"/>
      <c r="C165" s="59"/>
      <c r="D165" s="37" t="s">
        <v>28</v>
      </c>
      <c r="E165" s="28"/>
      <c r="F165" s="28"/>
      <c r="G165" s="41"/>
      <c r="H165" s="17"/>
    </row>
    <row r="166" spans="1:8" ht="38.25" customHeight="1">
      <c r="A166" s="78"/>
      <c r="B166" s="58"/>
      <c r="C166" s="59"/>
      <c r="D166" s="37" t="s">
        <v>11</v>
      </c>
      <c r="E166" s="28">
        <v>438</v>
      </c>
      <c r="F166" s="28">
        <v>251.475</v>
      </c>
      <c r="G166" s="41">
        <f>F166/E166*100</f>
        <v>57.41438356164383</v>
      </c>
      <c r="H166" s="17"/>
    </row>
    <row r="167" spans="1:8" ht="15" customHeight="1">
      <c r="A167" s="79"/>
      <c r="B167" s="58"/>
      <c r="C167" s="59"/>
      <c r="D167" s="42" t="s">
        <v>29</v>
      </c>
      <c r="E167" s="28"/>
      <c r="F167" s="28"/>
      <c r="G167" s="41"/>
      <c r="H167" s="17"/>
    </row>
    <row r="168" spans="1:8" ht="15" customHeight="1">
      <c r="A168" s="77">
        <v>6</v>
      </c>
      <c r="B168" s="65" t="s">
        <v>6</v>
      </c>
      <c r="C168" s="65" t="s">
        <v>20</v>
      </c>
      <c r="D168" s="6" t="s">
        <v>8</v>
      </c>
      <c r="E168" s="7">
        <f>SUM(E170:E174)</f>
        <v>44261.318</v>
      </c>
      <c r="F168" s="7">
        <f>SUM(F170:F174)</f>
        <v>44162.907</v>
      </c>
      <c r="G168" s="8">
        <f aca="true" t="shared" si="0" ref="G168:G203">F168/E168*100</f>
        <v>99.77765912890348</v>
      </c>
      <c r="H168" s="12"/>
    </row>
    <row r="169" spans="1:8" ht="12">
      <c r="A169" s="78"/>
      <c r="B169" s="65"/>
      <c r="C169" s="65"/>
      <c r="D169" s="1" t="s">
        <v>9</v>
      </c>
      <c r="E169" s="9"/>
      <c r="F169" s="9"/>
      <c r="G169" s="13"/>
      <c r="H169" s="1"/>
    </row>
    <row r="170" spans="1:8" ht="12">
      <c r="A170" s="78"/>
      <c r="B170" s="65"/>
      <c r="C170" s="65"/>
      <c r="D170" s="1" t="s">
        <v>27</v>
      </c>
      <c r="E170" s="10">
        <f>E177+E184+E191+E198</f>
        <v>20.9</v>
      </c>
      <c r="F170" s="10">
        <f>F177+F184+F191+F198</f>
        <v>20.9</v>
      </c>
      <c r="G170" s="8">
        <f t="shared" si="0"/>
        <v>100</v>
      </c>
      <c r="H170" s="14"/>
    </row>
    <row r="171" spans="1:8" ht="12">
      <c r="A171" s="78"/>
      <c r="B171" s="65"/>
      <c r="C171" s="65"/>
      <c r="D171" s="1" t="s">
        <v>10</v>
      </c>
      <c r="E171" s="10">
        <f>E178+E185+E192+E199</f>
        <v>1352.516</v>
      </c>
      <c r="F171" s="10">
        <f>F178+F185+F192+F199</f>
        <v>1352.516</v>
      </c>
      <c r="G171" s="8">
        <f t="shared" si="0"/>
        <v>100</v>
      </c>
      <c r="H171" s="14"/>
    </row>
    <row r="172" spans="1:8" ht="24">
      <c r="A172" s="78"/>
      <c r="B172" s="65"/>
      <c r="C172" s="65"/>
      <c r="D172" s="1" t="s">
        <v>28</v>
      </c>
      <c r="E172" s="10"/>
      <c r="F172" s="10"/>
      <c r="G172" s="8"/>
      <c r="H172" s="15"/>
    </row>
    <row r="173" spans="1:8" ht="36">
      <c r="A173" s="78"/>
      <c r="B173" s="65"/>
      <c r="C173" s="65"/>
      <c r="D173" s="1" t="s">
        <v>11</v>
      </c>
      <c r="E173" s="10">
        <f>E180+E187+E194+E201</f>
        <v>42887.902</v>
      </c>
      <c r="F173" s="10">
        <f>F180+F187+F194+F201</f>
        <v>42789.491</v>
      </c>
      <c r="G173" s="8">
        <f t="shared" si="0"/>
        <v>99.77053902053777</v>
      </c>
      <c r="H173" s="15"/>
    </row>
    <row r="174" spans="1:8" ht="12">
      <c r="A174" s="78"/>
      <c r="B174" s="65"/>
      <c r="C174" s="65"/>
      <c r="D174" s="1" t="s">
        <v>29</v>
      </c>
      <c r="E174" s="10"/>
      <c r="F174" s="10"/>
      <c r="G174" s="8"/>
      <c r="H174" s="15"/>
    </row>
    <row r="175" spans="1:8" ht="12">
      <c r="A175" s="78"/>
      <c r="B175" s="60" t="s">
        <v>12</v>
      </c>
      <c r="C175" s="70" t="s">
        <v>21</v>
      </c>
      <c r="D175" s="1" t="s">
        <v>14</v>
      </c>
      <c r="E175" s="16">
        <f>SUM(E177:E181)</f>
        <v>20904.546</v>
      </c>
      <c r="F175" s="16">
        <f>SUM(F177:F181)</f>
        <v>20881.698</v>
      </c>
      <c r="G175" s="8">
        <f t="shared" si="0"/>
        <v>99.89070319919888</v>
      </c>
      <c r="H175" s="15"/>
    </row>
    <row r="176" spans="1:8" ht="12">
      <c r="A176" s="78"/>
      <c r="B176" s="60"/>
      <c r="C176" s="71"/>
      <c r="D176" s="1" t="s">
        <v>9</v>
      </c>
      <c r="E176" s="10"/>
      <c r="F176" s="10"/>
      <c r="G176" s="8"/>
      <c r="H176" s="15"/>
    </row>
    <row r="177" spans="1:8" ht="12">
      <c r="A177" s="78"/>
      <c r="B177" s="60"/>
      <c r="C177" s="71"/>
      <c r="D177" s="1" t="s">
        <v>27</v>
      </c>
      <c r="E177" s="10">
        <v>20.9</v>
      </c>
      <c r="F177" s="10">
        <v>20.9</v>
      </c>
      <c r="G177" s="8">
        <f t="shared" si="0"/>
        <v>100</v>
      </c>
      <c r="H177" s="15"/>
    </row>
    <row r="178" spans="1:8" ht="12">
      <c r="A178" s="78"/>
      <c r="B178" s="60"/>
      <c r="C178" s="71"/>
      <c r="D178" s="1" t="s">
        <v>10</v>
      </c>
      <c r="E178" s="10">
        <v>849.397</v>
      </c>
      <c r="F178" s="10">
        <v>849.397</v>
      </c>
      <c r="G178" s="8">
        <f t="shared" si="0"/>
        <v>100</v>
      </c>
      <c r="H178" s="15"/>
    </row>
    <row r="179" spans="1:8" ht="24">
      <c r="A179" s="78"/>
      <c r="B179" s="60"/>
      <c r="C179" s="71"/>
      <c r="D179" s="1" t="s">
        <v>28</v>
      </c>
      <c r="E179" s="10"/>
      <c r="F179" s="10"/>
      <c r="G179" s="8"/>
      <c r="H179" s="15"/>
    </row>
    <row r="180" spans="1:8" ht="36">
      <c r="A180" s="78"/>
      <c r="B180" s="60"/>
      <c r="C180" s="71"/>
      <c r="D180" s="1" t="s">
        <v>11</v>
      </c>
      <c r="E180" s="10">
        <v>20034.249</v>
      </c>
      <c r="F180" s="10">
        <v>20011.401</v>
      </c>
      <c r="G180" s="8">
        <f t="shared" si="0"/>
        <v>99.88595529585362</v>
      </c>
      <c r="H180" s="15"/>
    </row>
    <row r="181" spans="1:8" ht="12">
      <c r="A181" s="78"/>
      <c r="B181" s="60"/>
      <c r="C181" s="72"/>
      <c r="D181" s="1" t="s">
        <v>29</v>
      </c>
      <c r="E181" s="10"/>
      <c r="F181" s="10"/>
      <c r="G181" s="8"/>
      <c r="H181" s="15"/>
    </row>
    <row r="182" spans="1:8" ht="15.75" customHeight="1">
      <c r="A182" s="78"/>
      <c r="B182" s="60" t="s">
        <v>18</v>
      </c>
      <c r="C182" s="60" t="s">
        <v>22</v>
      </c>
      <c r="D182" s="1" t="s">
        <v>14</v>
      </c>
      <c r="E182" s="16">
        <f>SUM(E184:E188)</f>
        <v>2044.0780000000002</v>
      </c>
      <c r="F182" s="16">
        <f>SUM(F184:F188)</f>
        <v>1984.0700000000002</v>
      </c>
      <c r="G182" s="8">
        <f t="shared" si="0"/>
        <v>97.06429989462242</v>
      </c>
      <c r="H182" s="12"/>
    </row>
    <row r="183" spans="1:8" ht="12">
      <c r="A183" s="78"/>
      <c r="B183" s="60"/>
      <c r="C183" s="60"/>
      <c r="D183" s="1" t="s">
        <v>9</v>
      </c>
      <c r="E183" s="10"/>
      <c r="F183" s="10"/>
      <c r="G183" s="8"/>
      <c r="H183" s="15"/>
    </row>
    <row r="184" spans="1:8" ht="12">
      <c r="A184" s="78"/>
      <c r="B184" s="60"/>
      <c r="C184" s="60"/>
      <c r="D184" s="1" t="s">
        <v>27</v>
      </c>
      <c r="E184" s="10"/>
      <c r="F184" s="10"/>
      <c r="G184" s="8"/>
      <c r="H184" s="15"/>
    </row>
    <row r="185" spans="1:8" ht="12">
      <c r="A185" s="78"/>
      <c r="B185" s="60"/>
      <c r="C185" s="60"/>
      <c r="D185" s="1" t="s">
        <v>10</v>
      </c>
      <c r="E185" s="10">
        <v>83.4</v>
      </c>
      <c r="F185" s="10">
        <v>83.4</v>
      </c>
      <c r="G185" s="8">
        <f t="shared" si="0"/>
        <v>100</v>
      </c>
      <c r="H185" s="15"/>
    </row>
    <row r="186" spans="1:8" ht="24">
      <c r="A186" s="78"/>
      <c r="B186" s="60"/>
      <c r="C186" s="60"/>
      <c r="D186" s="1" t="s">
        <v>28</v>
      </c>
      <c r="E186" s="10"/>
      <c r="F186" s="10"/>
      <c r="G186" s="8"/>
      <c r="H186" s="15"/>
    </row>
    <row r="187" spans="1:8" ht="36">
      <c r="A187" s="78"/>
      <c r="B187" s="60"/>
      <c r="C187" s="60"/>
      <c r="D187" s="1" t="s">
        <v>11</v>
      </c>
      <c r="E187" s="10">
        <v>1960.678</v>
      </c>
      <c r="F187" s="10">
        <v>1900.67</v>
      </c>
      <c r="G187" s="8">
        <f t="shared" si="0"/>
        <v>96.93942605568073</v>
      </c>
      <c r="H187" s="15"/>
    </row>
    <row r="188" spans="1:8" ht="12">
      <c r="A188" s="78"/>
      <c r="B188" s="60"/>
      <c r="C188" s="60"/>
      <c r="D188" s="1" t="s">
        <v>29</v>
      </c>
      <c r="E188" s="10"/>
      <c r="F188" s="10"/>
      <c r="G188" s="8"/>
      <c r="H188" s="15"/>
    </row>
    <row r="189" spans="1:8" ht="15.75" customHeight="1">
      <c r="A189" s="78"/>
      <c r="B189" s="60" t="s">
        <v>23</v>
      </c>
      <c r="C189" s="60" t="s">
        <v>24</v>
      </c>
      <c r="D189" s="1" t="s">
        <v>14</v>
      </c>
      <c r="E189" s="7">
        <f>SUM(E191:E195)</f>
        <v>9084.046</v>
      </c>
      <c r="F189" s="7">
        <f>SUM(F191:F195)</f>
        <v>9068.995</v>
      </c>
      <c r="G189" s="8">
        <f t="shared" si="0"/>
        <v>99.83431391694847</v>
      </c>
      <c r="H189" s="12"/>
    </row>
    <row r="190" spans="1:8" ht="12">
      <c r="A190" s="78"/>
      <c r="B190" s="60"/>
      <c r="C190" s="60"/>
      <c r="D190" s="35" t="s">
        <v>9</v>
      </c>
      <c r="E190" s="10"/>
      <c r="F190" s="10"/>
      <c r="G190" s="8"/>
      <c r="H190" s="15"/>
    </row>
    <row r="191" spans="1:8" ht="12">
      <c r="A191" s="78"/>
      <c r="B191" s="60"/>
      <c r="C191" s="60"/>
      <c r="D191" s="35" t="s">
        <v>27</v>
      </c>
      <c r="E191" s="10"/>
      <c r="F191" s="10"/>
      <c r="G191" s="8"/>
      <c r="H191" s="15"/>
    </row>
    <row r="192" spans="1:8" ht="12">
      <c r="A192" s="78"/>
      <c r="B192" s="60"/>
      <c r="C192" s="60"/>
      <c r="D192" s="35" t="s">
        <v>10</v>
      </c>
      <c r="E192" s="10">
        <v>94.726</v>
      </c>
      <c r="F192" s="10">
        <v>94.726</v>
      </c>
      <c r="G192" s="8">
        <f t="shared" si="0"/>
        <v>100</v>
      </c>
      <c r="H192" s="15"/>
    </row>
    <row r="193" spans="1:8" ht="24">
      <c r="A193" s="78"/>
      <c r="B193" s="60"/>
      <c r="C193" s="60"/>
      <c r="D193" s="35" t="s">
        <v>28</v>
      </c>
      <c r="E193" s="10"/>
      <c r="F193" s="10"/>
      <c r="G193" s="8"/>
      <c r="H193" s="15"/>
    </row>
    <row r="194" spans="1:8" ht="36">
      <c r="A194" s="78"/>
      <c r="B194" s="60"/>
      <c r="C194" s="60"/>
      <c r="D194" s="35" t="s">
        <v>11</v>
      </c>
      <c r="E194" s="10">
        <v>8989.32</v>
      </c>
      <c r="F194" s="10">
        <v>8974.269</v>
      </c>
      <c r="G194" s="8">
        <f t="shared" si="0"/>
        <v>99.8325679806704</v>
      </c>
      <c r="H194" s="15"/>
    </row>
    <row r="195" spans="1:8" ht="12">
      <c r="A195" s="78"/>
      <c r="B195" s="60"/>
      <c r="C195" s="60"/>
      <c r="D195" s="35" t="s">
        <v>29</v>
      </c>
      <c r="E195" s="10"/>
      <c r="F195" s="10"/>
      <c r="G195" s="8"/>
      <c r="H195" s="15"/>
    </row>
    <row r="196" spans="1:8" ht="15.75" customHeight="1">
      <c r="A196" s="78"/>
      <c r="B196" s="60" t="s">
        <v>25</v>
      </c>
      <c r="C196" s="60" t="s">
        <v>26</v>
      </c>
      <c r="D196" s="35" t="s">
        <v>14</v>
      </c>
      <c r="E196" s="7">
        <f>SUM(E198:E202)</f>
        <v>12228.648000000001</v>
      </c>
      <c r="F196" s="7">
        <f>SUM(F198:F202)</f>
        <v>12228.144</v>
      </c>
      <c r="G196" s="8">
        <f t="shared" si="0"/>
        <v>99.99587853048023</v>
      </c>
      <c r="H196" s="12"/>
    </row>
    <row r="197" spans="1:8" ht="12">
      <c r="A197" s="78"/>
      <c r="B197" s="60"/>
      <c r="C197" s="60"/>
      <c r="D197" s="35" t="s">
        <v>9</v>
      </c>
      <c r="E197" s="9"/>
      <c r="F197" s="10"/>
      <c r="G197" s="8"/>
      <c r="H197" s="15"/>
    </row>
    <row r="198" spans="1:8" ht="12">
      <c r="A198" s="78"/>
      <c r="B198" s="60"/>
      <c r="C198" s="60"/>
      <c r="D198" s="35" t="s">
        <v>27</v>
      </c>
      <c r="E198" s="9"/>
      <c r="F198" s="10"/>
      <c r="G198" s="8"/>
      <c r="H198" s="1"/>
    </row>
    <row r="199" spans="1:8" ht="12">
      <c r="A199" s="78"/>
      <c r="B199" s="60"/>
      <c r="C199" s="60"/>
      <c r="D199" s="35" t="s">
        <v>10</v>
      </c>
      <c r="E199" s="9">
        <v>324.993</v>
      </c>
      <c r="F199" s="10">
        <v>324.993</v>
      </c>
      <c r="G199" s="8">
        <f t="shared" si="0"/>
        <v>100</v>
      </c>
      <c r="H199" s="15"/>
    </row>
    <row r="200" spans="1:8" ht="24">
      <c r="A200" s="78"/>
      <c r="B200" s="60"/>
      <c r="C200" s="60"/>
      <c r="D200" s="35" t="s">
        <v>28</v>
      </c>
      <c r="E200" s="9"/>
      <c r="F200" s="10"/>
      <c r="G200" s="8"/>
      <c r="H200" s="15"/>
    </row>
    <row r="201" spans="1:8" ht="36">
      <c r="A201" s="78"/>
      <c r="B201" s="60"/>
      <c r="C201" s="60"/>
      <c r="D201" s="35" t="s">
        <v>11</v>
      </c>
      <c r="E201" s="9">
        <v>11903.655</v>
      </c>
      <c r="F201" s="10">
        <v>11903.151</v>
      </c>
      <c r="G201" s="8">
        <f t="shared" si="0"/>
        <v>99.99576600632327</v>
      </c>
      <c r="H201" s="15"/>
    </row>
    <row r="202" spans="1:8" ht="12">
      <c r="A202" s="79"/>
      <c r="B202" s="60"/>
      <c r="C202" s="60"/>
      <c r="D202" s="18" t="s">
        <v>29</v>
      </c>
      <c r="E202" s="44"/>
      <c r="F202" s="44"/>
      <c r="G202" s="20"/>
      <c r="H202" s="17"/>
    </row>
    <row r="203" spans="1:8" s="5" customFormat="1" ht="15" customHeight="1">
      <c r="A203" s="80">
        <v>7</v>
      </c>
      <c r="B203" s="64" t="s">
        <v>6</v>
      </c>
      <c r="C203" s="64" t="s">
        <v>7</v>
      </c>
      <c r="D203" s="6" t="s">
        <v>8</v>
      </c>
      <c r="E203" s="7">
        <f>SUM(E205:E209)</f>
        <v>1000</v>
      </c>
      <c r="F203" s="7">
        <f>SUM(F205:F209)</f>
        <v>1000</v>
      </c>
      <c r="G203" s="8">
        <f t="shared" si="0"/>
        <v>100</v>
      </c>
      <c r="H203" s="1"/>
    </row>
    <row r="204" spans="1:8" s="5" customFormat="1" ht="12">
      <c r="A204" s="80"/>
      <c r="B204" s="64"/>
      <c r="C204" s="64"/>
      <c r="D204" s="1" t="s">
        <v>9</v>
      </c>
      <c r="E204" s="9"/>
      <c r="F204" s="9"/>
      <c r="G204" s="8"/>
      <c r="H204" s="1"/>
    </row>
    <row r="205" spans="1:8" s="5" customFormat="1" ht="12">
      <c r="A205" s="80"/>
      <c r="B205" s="64"/>
      <c r="C205" s="64"/>
      <c r="D205" s="1" t="s">
        <v>27</v>
      </c>
      <c r="E205" s="9">
        <f>E212</f>
        <v>0</v>
      </c>
      <c r="F205" s="9">
        <f>F212</f>
        <v>0</v>
      </c>
      <c r="G205" s="8"/>
      <c r="H205" s="1"/>
    </row>
    <row r="206" spans="1:8" s="5" customFormat="1" ht="12">
      <c r="A206" s="80"/>
      <c r="B206" s="64"/>
      <c r="C206" s="64"/>
      <c r="D206" s="1" t="s">
        <v>10</v>
      </c>
      <c r="E206" s="9">
        <f>E213</f>
        <v>0</v>
      </c>
      <c r="F206" s="9">
        <f>F213</f>
        <v>0</v>
      </c>
      <c r="G206" s="8"/>
      <c r="H206" s="11"/>
    </row>
    <row r="207" spans="1:8" s="5" customFormat="1" ht="24">
      <c r="A207" s="80"/>
      <c r="B207" s="64"/>
      <c r="C207" s="64"/>
      <c r="D207" s="35" t="s">
        <v>28</v>
      </c>
      <c r="E207" s="10"/>
      <c r="F207" s="10"/>
      <c r="G207" s="8"/>
      <c r="H207" s="11"/>
    </row>
    <row r="208" spans="1:8" s="5" customFormat="1" ht="36">
      <c r="A208" s="80"/>
      <c r="B208" s="64"/>
      <c r="C208" s="64"/>
      <c r="D208" s="1" t="s">
        <v>11</v>
      </c>
      <c r="E208" s="9">
        <f>E215</f>
        <v>1000</v>
      </c>
      <c r="F208" s="9">
        <f>F215</f>
        <v>1000</v>
      </c>
      <c r="G208" s="8">
        <f>F208/E208*100</f>
        <v>100</v>
      </c>
      <c r="H208" s="11"/>
    </row>
    <row r="209" spans="1:8" s="5" customFormat="1" ht="12">
      <c r="A209" s="80"/>
      <c r="B209" s="64"/>
      <c r="C209" s="64"/>
      <c r="D209" s="1" t="s">
        <v>29</v>
      </c>
      <c r="E209" s="10"/>
      <c r="F209" s="10"/>
      <c r="G209" s="8"/>
      <c r="H209" s="11"/>
    </row>
    <row r="210" spans="1:8" s="5" customFormat="1" ht="15" customHeight="1">
      <c r="A210" s="80"/>
      <c r="B210" s="60" t="s">
        <v>12</v>
      </c>
      <c r="C210" s="60" t="s">
        <v>13</v>
      </c>
      <c r="D210" s="1" t="s">
        <v>14</v>
      </c>
      <c r="E210" s="10"/>
      <c r="F210" s="10"/>
      <c r="G210" s="8"/>
      <c r="H210" s="11"/>
    </row>
    <row r="211" spans="1:8" s="5" customFormat="1" ht="12">
      <c r="A211" s="80"/>
      <c r="B211" s="60"/>
      <c r="C211" s="60"/>
      <c r="D211" s="1" t="s">
        <v>9</v>
      </c>
      <c r="E211" s="10"/>
      <c r="F211" s="10"/>
      <c r="G211" s="8"/>
      <c r="H211" s="11"/>
    </row>
    <row r="212" spans="1:8" s="5" customFormat="1" ht="12">
      <c r="A212" s="80"/>
      <c r="B212" s="60"/>
      <c r="C212" s="60"/>
      <c r="D212" s="1" t="s">
        <v>27</v>
      </c>
      <c r="E212" s="10"/>
      <c r="F212" s="10"/>
      <c r="G212" s="8"/>
      <c r="H212" s="11"/>
    </row>
    <row r="213" spans="1:8" s="5" customFormat="1" ht="12">
      <c r="A213" s="80"/>
      <c r="B213" s="60"/>
      <c r="C213" s="60"/>
      <c r="D213" s="1" t="s">
        <v>10</v>
      </c>
      <c r="E213" s="10"/>
      <c r="F213" s="10"/>
      <c r="G213" s="8"/>
      <c r="H213" s="11"/>
    </row>
    <row r="214" spans="1:8" s="5" customFormat="1" ht="24">
      <c r="A214" s="80"/>
      <c r="B214" s="60"/>
      <c r="C214" s="60"/>
      <c r="D214" s="35" t="s">
        <v>28</v>
      </c>
      <c r="E214" s="10"/>
      <c r="F214" s="10"/>
      <c r="G214" s="8"/>
      <c r="H214" s="11"/>
    </row>
    <row r="215" spans="1:8" s="5" customFormat="1" ht="36">
      <c r="A215" s="80"/>
      <c r="B215" s="60"/>
      <c r="C215" s="60"/>
      <c r="D215" s="1" t="s">
        <v>11</v>
      </c>
      <c r="E215" s="10">
        <v>1000</v>
      </c>
      <c r="F215" s="10">
        <v>1000</v>
      </c>
      <c r="G215" s="8">
        <f>F215/E215*100</f>
        <v>100</v>
      </c>
      <c r="H215" s="11"/>
    </row>
    <row r="216" spans="1:8" s="5" customFormat="1" ht="12">
      <c r="A216" s="80"/>
      <c r="B216" s="60"/>
      <c r="C216" s="60"/>
      <c r="D216" s="1" t="s">
        <v>29</v>
      </c>
      <c r="E216" s="10"/>
      <c r="F216" s="10"/>
      <c r="G216" s="8"/>
      <c r="H216" s="11"/>
    </row>
    <row r="217" spans="1:8" ht="15" customHeight="1">
      <c r="A217" s="81">
        <v>8</v>
      </c>
      <c r="B217" s="69" t="s">
        <v>6</v>
      </c>
      <c r="C217" s="69" t="s">
        <v>16</v>
      </c>
      <c r="D217" s="6" t="s">
        <v>8</v>
      </c>
      <c r="E217" s="7">
        <f>E220+E221+E222+E223</f>
        <v>3839.028</v>
      </c>
      <c r="F217" s="7">
        <f>F220+F221+F222+F223</f>
        <v>3810.04</v>
      </c>
      <c r="G217" s="8">
        <f>F217/E217*100</f>
        <v>99.24491303527873</v>
      </c>
      <c r="H217" s="1"/>
    </row>
    <row r="218" spans="1:8" ht="12">
      <c r="A218" s="81"/>
      <c r="B218" s="69"/>
      <c r="C218" s="69"/>
      <c r="D218" s="1" t="s">
        <v>9</v>
      </c>
      <c r="E218" s="9"/>
      <c r="F218" s="9"/>
      <c r="G218" s="8"/>
      <c r="H218" s="1"/>
    </row>
    <row r="219" spans="1:8" ht="12">
      <c r="A219" s="81"/>
      <c r="B219" s="69"/>
      <c r="C219" s="69"/>
      <c r="D219" s="1" t="s">
        <v>27</v>
      </c>
      <c r="E219" s="9"/>
      <c r="F219" s="9"/>
      <c r="G219" s="8"/>
      <c r="H219" s="1"/>
    </row>
    <row r="220" spans="1:8" ht="12">
      <c r="A220" s="81"/>
      <c r="B220" s="69"/>
      <c r="C220" s="69"/>
      <c r="D220" s="1" t="s">
        <v>10</v>
      </c>
      <c r="E220" s="10">
        <f aca="true" t="shared" si="1" ref="E220:F222">E227+E234</f>
        <v>578.9</v>
      </c>
      <c r="F220" s="10">
        <f t="shared" si="1"/>
        <v>578.727</v>
      </c>
      <c r="G220" s="8">
        <f>F220/E220*100</f>
        <v>99.97011573674209</v>
      </c>
      <c r="H220" s="11"/>
    </row>
    <row r="221" spans="1:8" ht="24">
      <c r="A221" s="81"/>
      <c r="B221" s="69"/>
      <c r="C221" s="69"/>
      <c r="D221" s="35" t="s">
        <v>28</v>
      </c>
      <c r="E221" s="10">
        <f t="shared" si="1"/>
        <v>0</v>
      </c>
      <c r="F221" s="10">
        <f t="shared" si="1"/>
        <v>0</v>
      </c>
      <c r="G221" s="8"/>
      <c r="H221" s="11"/>
    </row>
    <row r="222" spans="1:8" ht="36">
      <c r="A222" s="81"/>
      <c r="B222" s="69"/>
      <c r="C222" s="69"/>
      <c r="D222" s="1" t="s">
        <v>11</v>
      </c>
      <c r="E222" s="10">
        <f t="shared" si="1"/>
        <v>3260.1279999999997</v>
      </c>
      <c r="F222" s="10">
        <f t="shared" si="1"/>
        <v>3231.313</v>
      </c>
      <c r="G222" s="8">
        <f>F222/E222*100</f>
        <v>99.11613899822339</v>
      </c>
      <c r="H222" s="11"/>
    </row>
    <row r="223" spans="1:8" ht="12">
      <c r="A223" s="81"/>
      <c r="B223" s="69"/>
      <c r="C223" s="69"/>
      <c r="D223" s="1" t="s">
        <v>29</v>
      </c>
      <c r="E223" s="10"/>
      <c r="F223" s="10"/>
      <c r="G223" s="8"/>
      <c r="H223" s="11"/>
    </row>
    <row r="224" spans="1:8" ht="15" customHeight="1">
      <c r="A224" s="81"/>
      <c r="B224" s="68" t="s">
        <v>12</v>
      </c>
      <c r="C224" s="68" t="s">
        <v>17</v>
      </c>
      <c r="D224" s="1" t="s">
        <v>14</v>
      </c>
      <c r="E224" s="10">
        <f>E227+E229</f>
        <v>3582.649</v>
      </c>
      <c r="F224" s="10">
        <f>F227+F229</f>
        <v>3553.661</v>
      </c>
      <c r="G224" s="8">
        <f>F224/E224*100</f>
        <v>99.19087803466094</v>
      </c>
      <c r="H224" s="11"/>
    </row>
    <row r="225" spans="1:8" ht="12">
      <c r="A225" s="81"/>
      <c r="B225" s="68"/>
      <c r="C225" s="68"/>
      <c r="D225" s="1" t="s">
        <v>9</v>
      </c>
      <c r="E225" s="10"/>
      <c r="F225" s="10"/>
      <c r="G225" s="8"/>
      <c r="H225" s="11"/>
    </row>
    <row r="226" spans="1:8" ht="12">
      <c r="A226" s="81"/>
      <c r="B226" s="68"/>
      <c r="C226" s="68"/>
      <c r="D226" s="1" t="s">
        <v>27</v>
      </c>
      <c r="E226" s="10"/>
      <c r="F226" s="10"/>
      <c r="G226" s="8"/>
      <c r="H226" s="11"/>
    </row>
    <row r="227" spans="1:8" ht="12">
      <c r="A227" s="81"/>
      <c r="B227" s="68"/>
      <c r="C227" s="68"/>
      <c r="D227" s="1" t="s">
        <v>10</v>
      </c>
      <c r="E227" s="10">
        <v>578.9</v>
      </c>
      <c r="F227" s="10">
        <v>578.727</v>
      </c>
      <c r="G227" s="8">
        <f>F227/E227*100</f>
        <v>99.97011573674209</v>
      </c>
      <c r="H227" s="11"/>
    </row>
    <row r="228" spans="1:8" ht="24">
      <c r="A228" s="81"/>
      <c r="B228" s="68"/>
      <c r="C228" s="68"/>
      <c r="D228" s="35" t="s">
        <v>28</v>
      </c>
      <c r="E228" s="10"/>
      <c r="F228" s="10"/>
      <c r="G228" s="8"/>
      <c r="H228" s="11"/>
    </row>
    <row r="229" spans="1:8" ht="36">
      <c r="A229" s="81"/>
      <c r="B229" s="68"/>
      <c r="C229" s="68"/>
      <c r="D229" s="1" t="s">
        <v>11</v>
      </c>
      <c r="E229" s="10">
        <v>3003.749</v>
      </c>
      <c r="F229" s="10">
        <v>2974.934</v>
      </c>
      <c r="G229" s="8">
        <f>F229/E229*100</f>
        <v>99.04069880672455</v>
      </c>
      <c r="H229" s="11"/>
    </row>
    <row r="230" spans="1:8" ht="12">
      <c r="A230" s="81"/>
      <c r="B230" s="68"/>
      <c r="C230" s="68"/>
      <c r="D230" s="1" t="s">
        <v>29</v>
      </c>
      <c r="E230" s="10"/>
      <c r="F230" s="10"/>
      <c r="G230" s="8"/>
      <c r="H230" s="11"/>
    </row>
    <row r="231" spans="1:8" ht="15" customHeight="1">
      <c r="A231" s="81"/>
      <c r="B231" s="68" t="s">
        <v>18</v>
      </c>
      <c r="C231" s="68" t="s">
        <v>19</v>
      </c>
      <c r="D231" s="1" t="s">
        <v>14</v>
      </c>
      <c r="E231" s="10">
        <f>E234+E236</f>
        <v>256.379</v>
      </c>
      <c r="F231" s="10">
        <f>F234+F236</f>
        <v>256.379</v>
      </c>
      <c r="G231" s="8">
        <f>F231/E231*100</f>
        <v>100</v>
      </c>
      <c r="H231" s="11"/>
    </row>
    <row r="232" spans="1:8" ht="12">
      <c r="A232" s="81"/>
      <c r="B232" s="68"/>
      <c r="C232" s="68"/>
      <c r="D232" s="1" t="s">
        <v>9</v>
      </c>
      <c r="E232" s="10"/>
      <c r="F232" s="10"/>
      <c r="G232" s="8"/>
      <c r="H232" s="11"/>
    </row>
    <row r="233" spans="1:8" ht="12">
      <c r="A233" s="81"/>
      <c r="B233" s="68"/>
      <c r="C233" s="68"/>
      <c r="D233" s="1" t="s">
        <v>27</v>
      </c>
      <c r="E233" s="10"/>
      <c r="F233" s="10"/>
      <c r="G233" s="8"/>
      <c r="H233" s="11"/>
    </row>
    <row r="234" spans="1:8" ht="12">
      <c r="A234" s="81"/>
      <c r="B234" s="68"/>
      <c r="C234" s="68"/>
      <c r="D234" s="1" t="s">
        <v>10</v>
      </c>
      <c r="E234" s="10"/>
      <c r="F234" s="10"/>
      <c r="G234" s="8"/>
      <c r="H234" s="11"/>
    </row>
    <row r="235" spans="1:8" ht="24">
      <c r="A235" s="81"/>
      <c r="B235" s="68"/>
      <c r="C235" s="68"/>
      <c r="D235" s="35" t="s">
        <v>28</v>
      </c>
      <c r="E235" s="10"/>
      <c r="F235" s="10"/>
      <c r="G235" s="8"/>
      <c r="H235" s="11"/>
    </row>
    <row r="236" spans="1:8" ht="36">
      <c r="A236" s="81"/>
      <c r="B236" s="68"/>
      <c r="C236" s="68"/>
      <c r="D236" s="1" t="s">
        <v>11</v>
      </c>
      <c r="E236" s="10">
        <v>256.379</v>
      </c>
      <c r="F236" s="10">
        <v>256.379</v>
      </c>
      <c r="G236" s="8">
        <f>F236/E236*100</f>
        <v>100</v>
      </c>
      <c r="H236" s="11"/>
    </row>
    <row r="237" spans="1:8" ht="12">
      <c r="A237" s="81"/>
      <c r="B237" s="68"/>
      <c r="C237" s="68"/>
      <c r="D237" s="1" t="s">
        <v>29</v>
      </c>
      <c r="E237" s="10"/>
      <c r="F237" s="10"/>
      <c r="G237" s="8"/>
      <c r="H237" s="11"/>
    </row>
    <row r="238" spans="1:8" ht="12">
      <c r="A238" s="77">
        <v>9</v>
      </c>
      <c r="B238" s="65" t="s">
        <v>6</v>
      </c>
      <c r="C238" s="65" t="s">
        <v>61</v>
      </c>
      <c r="D238" s="38" t="s">
        <v>14</v>
      </c>
      <c r="E238" s="34">
        <f>E240+E241+E242+E243+E244</f>
        <v>1670</v>
      </c>
      <c r="F238" s="34">
        <f>F240+F241+F242+F243+F244</f>
        <v>1291.057</v>
      </c>
      <c r="G238" s="26">
        <f>F238/E238*100</f>
        <v>77.30880239520958</v>
      </c>
      <c r="H238" s="17"/>
    </row>
    <row r="239" spans="1:8" ht="12">
      <c r="A239" s="78"/>
      <c r="B239" s="65"/>
      <c r="C239" s="65"/>
      <c r="D239" s="35" t="s">
        <v>9</v>
      </c>
      <c r="E239" s="2"/>
      <c r="F239" s="2"/>
      <c r="G239" s="3"/>
      <c r="H239" s="17"/>
    </row>
    <row r="240" spans="1:8" ht="12">
      <c r="A240" s="78"/>
      <c r="B240" s="65"/>
      <c r="C240" s="65"/>
      <c r="D240" s="35" t="s">
        <v>27</v>
      </c>
      <c r="E240" s="31">
        <f>E324+E247+E338</f>
        <v>490</v>
      </c>
      <c r="F240" s="31">
        <f>F324+F247+F338</f>
        <v>490</v>
      </c>
      <c r="G240" s="26">
        <f>F240/E240*100</f>
        <v>100</v>
      </c>
      <c r="H240" s="17"/>
    </row>
    <row r="241" spans="1:8" ht="12">
      <c r="A241" s="78"/>
      <c r="B241" s="65"/>
      <c r="C241" s="65"/>
      <c r="D241" s="35" t="s">
        <v>10</v>
      </c>
      <c r="E241" s="31">
        <f>E248</f>
        <v>970</v>
      </c>
      <c r="F241" s="31">
        <f>F248</f>
        <v>675</v>
      </c>
      <c r="G241" s="26">
        <f>F241/E241*100</f>
        <v>69.58762886597938</v>
      </c>
      <c r="H241" s="17"/>
    </row>
    <row r="242" spans="1:8" ht="24">
      <c r="A242" s="78"/>
      <c r="B242" s="65"/>
      <c r="C242" s="65"/>
      <c r="D242" s="35" t="s">
        <v>28</v>
      </c>
      <c r="E242" s="31"/>
      <c r="F242" s="31"/>
      <c r="G242" s="26"/>
      <c r="H242" s="17"/>
    </row>
    <row r="243" spans="1:8" ht="36">
      <c r="A243" s="78"/>
      <c r="B243" s="65"/>
      <c r="C243" s="65"/>
      <c r="D243" s="35" t="s">
        <v>11</v>
      </c>
      <c r="E243" s="31">
        <f>E250+E327+E334</f>
        <v>210</v>
      </c>
      <c r="F243" s="31">
        <f>F250+F327+F334</f>
        <v>126.057</v>
      </c>
      <c r="G243" s="26">
        <f>F243/E243*100</f>
        <v>60.027142857142856</v>
      </c>
      <c r="H243" s="17"/>
    </row>
    <row r="244" spans="1:8" ht="12">
      <c r="A244" s="78"/>
      <c r="B244" s="65"/>
      <c r="C244" s="65"/>
      <c r="D244" s="18" t="s">
        <v>29</v>
      </c>
      <c r="E244" s="31"/>
      <c r="F244" s="31"/>
      <c r="G244" s="26"/>
      <c r="H244" s="17"/>
    </row>
    <row r="245" spans="1:8" ht="12">
      <c r="A245" s="78"/>
      <c r="B245" s="61" t="s">
        <v>12</v>
      </c>
      <c r="C245" s="61" t="s">
        <v>62</v>
      </c>
      <c r="D245" s="24" t="s">
        <v>14</v>
      </c>
      <c r="E245" s="34">
        <f>SUM(E247:E251)</f>
        <v>1670</v>
      </c>
      <c r="F245" s="34">
        <f>SUM(F247:F251)</f>
        <v>1291.057</v>
      </c>
      <c r="G245" s="26">
        <f aca="true" t="shared" si="2" ref="G245:G250">F245/E245*100</f>
        <v>77.30880239520958</v>
      </c>
      <c r="H245" s="27"/>
    </row>
    <row r="246" spans="1:8" ht="12">
      <c r="A246" s="78"/>
      <c r="B246" s="61"/>
      <c r="C246" s="61"/>
      <c r="D246" s="35" t="s">
        <v>9</v>
      </c>
      <c r="E246" s="31"/>
      <c r="F246" s="31"/>
      <c r="G246" s="26"/>
      <c r="H246" s="17"/>
    </row>
    <row r="247" spans="1:8" ht="12">
      <c r="A247" s="78"/>
      <c r="B247" s="61"/>
      <c r="C247" s="61"/>
      <c r="D247" s="35" t="s">
        <v>27</v>
      </c>
      <c r="E247" s="31">
        <v>490</v>
      </c>
      <c r="F247" s="31">
        <v>490</v>
      </c>
      <c r="G247" s="26">
        <f t="shared" si="2"/>
        <v>100</v>
      </c>
      <c r="H247" s="17"/>
    </row>
    <row r="248" spans="1:8" ht="12">
      <c r="A248" s="78"/>
      <c r="B248" s="61"/>
      <c r="C248" s="61"/>
      <c r="D248" s="35" t="s">
        <v>10</v>
      </c>
      <c r="E248" s="31">
        <v>970</v>
      </c>
      <c r="F248" s="31">
        <v>675</v>
      </c>
      <c r="G248" s="26">
        <f t="shared" si="2"/>
        <v>69.58762886597938</v>
      </c>
      <c r="H248" s="17"/>
    </row>
    <row r="249" spans="1:8" ht="24">
      <c r="A249" s="78"/>
      <c r="B249" s="61"/>
      <c r="C249" s="61"/>
      <c r="D249" s="35" t="s">
        <v>28</v>
      </c>
      <c r="E249" s="31"/>
      <c r="F249" s="31"/>
      <c r="G249" s="26"/>
      <c r="H249" s="17"/>
    </row>
    <row r="250" spans="1:8" ht="36">
      <c r="A250" s="78"/>
      <c r="B250" s="61"/>
      <c r="C250" s="61"/>
      <c r="D250" s="35" t="s">
        <v>11</v>
      </c>
      <c r="E250" s="31">
        <v>210</v>
      </c>
      <c r="F250" s="31">
        <v>126.057</v>
      </c>
      <c r="G250" s="26">
        <f t="shared" si="2"/>
        <v>60.027142857142856</v>
      </c>
      <c r="H250" s="17"/>
    </row>
    <row r="251" spans="1:8" ht="12">
      <c r="A251" s="79"/>
      <c r="B251" s="61"/>
      <c r="C251" s="61"/>
      <c r="D251" s="18" t="s">
        <v>29</v>
      </c>
      <c r="E251" s="31"/>
      <c r="F251" s="31"/>
      <c r="G251" s="26"/>
      <c r="H251" s="17"/>
    </row>
    <row r="252" spans="1:8" ht="12">
      <c r="A252" s="77">
        <v>10</v>
      </c>
      <c r="B252" s="64" t="s">
        <v>6</v>
      </c>
      <c r="C252" s="64" t="s">
        <v>84</v>
      </c>
      <c r="D252" s="38" t="s">
        <v>14</v>
      </c>
      <c r="E252" s="34">
        <f>E254+E255+E256+E257+E258</f>
        <v>31685.89</v>
      </c>
      <c r="F252" s="34">
        <f>F254+F255+F256+F257+F258</f>
        <v>31629.507</v>
      </c>
      <c r="G252" s="26">
        <f>F252/E252*100</f>
        <v>99.8220564421577</v>
      </c>
      <c r="H252" s="17"/>
    </row>
    <row r="253" spans="1:8" ht="12">
      <c r="A253" s="78"/>
      <c r="B253" s="64"/>
      <c r="C253" s="64"/>
      <c r="D253" s="35" t="s">
        <v>9</v>
      </c>
      <c r="E253" s="2"/>
      <c r="F253" s="2"/>
      <c r="G253" s="26"/>
      <c r="H253" s="17"/>
    </row>
    <row r="254" spans="1:8" ht="12">
      <c r="A254" s="78"/>
      <c r="B254" s="64"/>
      <c r="C254" s="64"/>
      <c r="D254" s="35" t="s">
        <v>27</v>
      </c>
      <c r="E254" s="31"/>
      <c r="F254" s="31"/>
      <c r="G254" s="26"/>
      <c r="H254" s="17"/>
    </row>
    <row r="255" spans="1:8" ht="12">
      <c r="A255" s="78"/>
      <c r="B255" s="64"/>
      <c r="C255" s="64"/>
      <c r="D255" s="35" t="s">
        <v>10</v>
      </c>
      <c r="E255" s="31">
        <f>E262+E269+E276</f>
        <v>13272.99</v>
      </c>
      <c r="F255" s="31">
        <f>F262+F269+F276</f>
        <v>13216.607</v>
      </c>
      <c r="G255" s="26">
        <f>F255/E255*100</f>
        <v>99.57520498395614</v>
      </c>
      <c r="H255" s="17"/>
    </row>
    <row r="256" spans="1:8" ht="24">
      <c r="A256" s="78"/>
      <c r="B256" s="64"/>
      <c r="C256" s="64"/>
      <c r="D256" s="35" t="s">
        <v>28</v>
      </c>
      <c r="E256" s="31"/>
      <c r="F256" s="31"/>
      <c r="G256" s="26"/>
      <c r="H256" s="17"/>
    </row>
    <row r="257" spans="1:8" ht="36">
      <c r="A257" s="78"/>
      <c r="B257" s="64"/>
      <c r="C257" s="64"/>
      <c r="D257" s="35" t="s">
        <v>11</v>
      </c>
      <c r="E257" s="28">
        <f>E264+E271+E278</f>
        <v>18412.9</v>
      </c>
      <c r="F257" s="28">
        <f>F264+F271+F278</f>
        <v>18412.9</v>
      </c>
      <c r="G257" s="28">
        <f>F257/E257*100</f>
        <v>100</v>
      </c>
      <c r="H257" s="17"/>
    </row>
    <row r="258" spans="1:8" ht="12">
      <c r="A258" s="78"/>
      <c r="B258" s="64"/>
      <c r="C258" s="64"/>
      <c r="D258" s="18" t="s">
        <v>29</v>
      </c>
      <c r="E258" s="31"/>
      <c r="F258" s="31"/>
      <c r="G258" s="26"/>
      <c r="H258" s="17"/>
    </row>
    <row r="259" spans="1:8" ht="12">
      <c r="A259" s="78"/>
      <c r="B259" s="61" t="s">
        <v>12</v>
      </c>
      <c r="C259" s="61" t="s">
        <v>85</v>
      </c>
      <c r="D259" s="24" t="s">
        <v>14</v>
      </c>
      <c r="E259" s="34">
        <f>SUM(E261:E265)</f>
        <v>13226.19</v>
      </c>
      <c r="F259" s="34">
        <f>SUM(F261:F265)</f>
        <v>13169.807</v>
      </c>
      <c r="G259" s="26">
        <f>F259/E259*100</f>
        <v>99.57370187484075</v>
      </c>
      <c r="H259" s="17"/>
    </row>
    <row r="260" spans="1:8" ht="12">
      <c r="A260" s="78"/>
      <c r="B260" s="61"/>
      <c r="C260" s="61"/>
      <c r="D260" s="35" t="s">
        <v>9</v>
      </c>
      <c r="E260" s="31"/>
      <c r="F260" s="31"/>
      <c r="G260" s="26"/>
      <c r="H260" s="17"/>
    </row>
    <row r="261" spans="1:8" ht="12">
      <c r="A261" s="78"/>
      <c r="B261" s="61"/>
      <c r="C261" s="61"/>
      <c r="D261" s="35" t="s">
        <v>27</v>
      </c>
      <c r="E261" s="31"/>
      <c r="F261" s="31"/>
      <c r="G261" s="26"/>
      <c r="H261" s="17"/>
    </row>
    <row r="262" spans="1:8" ht="12">
      <c r="A262" s="78"/>
      <c r="B262" s="61"/>
      <c r="C262" s="61"/>
      <c r="D262" s="35" t="s">
        <v>10</v>
      </c>
      <c r="E262" s="31">
        <v>13226.19</v>
      </c>
      <c r="F262" s="31">
        <v>13169.807</v>
      </c>
      <c r="G262" s="26">
        <f>F262/E262*100</f>
        <v>99.57370187484075</v>
      </c>
      <c r="H262" s="17"/>
    </row>
    <row r="263" spans="1:8" ht="24">
      <c r="A263" s="78"/>
      <c r="B263" s="61"/>
      <c r="C263" s="61"/>
      <c r="D263" s="35" t="s">
        <v>28</v>
      </c>
      <c r="E263" s="31"/>
      <c r="F263" s="31"/>
      <c r="G263" s="26"/>
      <c r="H263" s="17"/>
    </row>
    <row r="264" spans="1:8" ht="36">
      <c r="A264" s="78"/>
      <c r="B264" s="61"/>
      <c r="C264" s="61"/>
      <c r="D264" s="35" t="s">
        <v>11</v>
      </c>
      <c r="E264" s="31"/>
      <c r="F264" s="31"/>
      <c r="G264" s="26"/>
      <c r="H264" s="17"/>
    </row>
    <row r="265" spans="1:8" ht="12">
      <c r="A265" s="78"/>
      <c r="B265" s="61"/>
      <c r="C265" s="61"/>
      <c r="D265" s="18" t="s">
        <v>29</v>
      </c>
      <c r="E265" s="31"/>
      <c r="F265" s="31"/>
      <c r="G265" s="26"/>
      <c r="H265" s="17"/>
    </row>
    <row r="266" spans="1:8" ht="15" customHeight="1">
      <c r="A266" s="78"/>
      <c r="B266" s="60" t="s">
        <v>18</v>
      </c>
      <c r="C266" s="60" t="s">
        <v>80</v>
      </c>
      <c r="D266" s="24" t="s">
        <v>14</v>
      </c>
      <c r="E266" s="34">
        <f>SUM(E268:E272)</f>
        <v>18412.9</v>
      </c>
      <c r="F266" s="34">
        <f>SUM(F268:F272)</f>
        <v>18412.9</v>
      </c>
      <c r="G266" s="26">
        <f>F266/E266*100</f>
        <v>100</v>
      </c>
      <c r="H266" s="17"/>
    </row>
    <row r="267" spans="1:8" ht="12">
      <c r="A267" s="78"/>
      <c r="B267" s="60"/>
      <c r="C267" s="60"/>
      <c r="D267" s="35" t="s">
        <v>9</v>
      </c>
      <c r="E267" s="31"/>
      <c r="F267" s="31"/>
      <c r="G267" s="26"/>
      <c r="H267" s="17"/>
    </row>
    <row r="268" spans="1:8" ht="12">
      <c r="A268" s="78"/>
      <c r="B268" s="60"/>
      <c r="C268" s="60"/>
      <c r="D268" s="35" t="s">
        <v>27</v>
      </c>
      <c r="E268" s="31"/>
      <c r="F268" s="31"/>
      <c r="G268" s="26"/>
      <c r="H268" s="17"/>
    </row>
    <row r="269" spans="1:8" ht="12">
      <c r="A269" s="78"/>
      <c r="B269" s="60"/>
      <c r="C269" s="60"/>
      <c r="D269" s="35" t="s">
        <v>10</v>
      </c>
      <c r="E269" s="31"/>
      <c r="F269" s="31"/>
      <c r="G269" s="26"/>
      <c r="H269" s="17"/>
    </row>
    <row r="270" spans="1:8" ht="24">
      <c r="A270" s="78"/>
      <c r="B270" s="60"/>
      <c r="C270" s="60"/>
      <c r="D270" s="35" t="s">
        <v>28</v>
      </c>
      <c r="E270" s="31"/>
      <c r="F270" s="31"/>
      <c r="G270" s="26"/>
      <c r="H270" s="17"/>
    </row>
    <row r="271" spans="1:8" ht="36">
      <c r="A271" s="78"/>
      <c r="B271" s="60"/>
      <c r="C271" s="60"/>
      <c r="D271" s="35" t="s">
        <v>11</v>
      </c>
      <c r="E271" s="31">
        <v>18412.9</v>
      </c>
      <c r="F271" s="31">
        <v>18412.9</v>
      </c>
      <c r="G271" s="26">
        <f>F271/E271*100</f>
        <v>100</v>
      </c>
      <c r="H271" s="17"/>
    </row>
    <row r="272" spans="1:8" ht="12">
      <c r="A272" s="78"/>
      <c r="B272" s="60"/>
      <c r="C272" s="60"/>
      <c r="D272" s="18" t="s">
        <v>29</v>
      </c>
      <c r="E272" s="31"/>
      <c r="F272" s="31"/>
      <c r="G272" s="26"/>
      <c r="H272" s="17"/>
    </row>
    <row r="273" spans="1:8" ht="12">
      <c r="A273" s="78"/>
      <c r="B273" s="60" t="s">
        <v>23</v>
      </c>
      <c r="C273" s="60" t="s">
        <v>81</v>
      </c>
      <c r="D273" s="24" t="s">
        <v>14</v>
      </c>
      <c r="E273" s="34">
        <f>SUM(E275:E279)</f>
        <v>46.8</v>
      </c>
      <c r="F273" s="34">
        <f>SUM(F275:F279)</f>
        <v>46.8</v>
      </c>
      <c r="G273" s="26">
        <f>F273/E273*100</f>
        <v>100</v>
      </c>
      <c r="H273" s="17"/>
    </row>
    <row r="274" spans="1:8" ht="12">
      <c r="A274" s="78"/>
      <c r="B274" s="60"/>
      <c r="C274" s="60"/>
      <c r="D274" s="35" t="s">
        <v>9</v>
      </c>
      <c r="E274" s="31"/>
      <c r="F274" s="31"/>
      <c r="G274" s="26"/>
      <c r="H274" s="17"/>
    </row>
    <row r="275" spans="1:8" ht="12">
      <c r="A275" s="78"/>
      <c r="B275" s="60"/>
      <c r="C275" s="60"/>
      <c r="D275" s="35" t="s">
        <v>27</v>
      </c>
      <c r="E275" s="31"/>
      <c r="F275" s="31"/>
      <c r="G275" s="26"/>
      <c r="H275" s="17"/>
    </row>
    <row r="276" spans="1:8" ht="12">
      <c r="A276" s="78"/>
      <c r="B276" s="60"/>
      <c r="C276" s="60"/>
      <c r="D276" s="35" t="s">
        <v>10</v>
      </c>
      <c r="E276" s="31">
        <v>46.8</v>
      </c>
      <c r="F276" s="31">
        <v>46.8</v>
      </c>
      <c r="G276" s="26">
        <f>F276/E276*100</f>
        <v>100</v>
      </c>
      <c r="H276" s="17"/>
    </row>
    <row r="277" spans="1:8" ht="24">
      <c r="A277" s="78"/>
      <c r="B277" s="60"/>
      <c r="C277" s="60"/>
      <c r="D277" s="35" t="s">
        <v>28</v>
      </c>
      <c r="E277" s="31"/>
      <c r="F277" s="31"/>
      <c r="G277" s="26"/>
      <c r="H277" s="17"/>
    </row>
    <row r="278" spans="1:8" ht="36">
      <c r="A278" s="78"/>
      <c r="B278" s="60"/>
      <c r="C278" s="60"/>
      <c r="D278" s="35" t="s">
        <v>11</v>
      </c>
      <c r="E278" s="31"/>
      <c r="F278" s="31"/>
      <c r="G278" s="26"/>
      <c r="H278" s="17"/>
    </row>
    <row r="279" spans="1:8" ht="12">
      <c r="A279" s="79"/>
      <c r="B279" s="60"/>
      <c r="C279" s="60"/>
      <c r="D279" s="18" t="s">
        <v>29</v>
      </c>
      <c r="E279" s="31"/>
      <c r="F279" s="31"/>
      <c r="G279" s="26"/>
      <c r="H279" s="17"/>
    </row>
    <row r="280" spans="1:8" ht="12">
      <c r="A280" s="77">
        <v>11</v>
      </c>
      <c r="B280" s="65" t="s">
        <v>6</v>
      </c>
      <c r="C280" s="65" t="s">
        <v>38</v>
      </c>
      <c r="D280" s="38" t="s">
        <v>14</v>
      </c>
      <c r="E280" s="16">
        <f>E282+E283+E284+E285</f>
        <v>3795.5499999999993</v>
      </c>
      <c r="F280" s="16">
        <f>F282+F283+F284+F285+F286</f>
        <v>3795.5499999999993</v>
      </c>
      <c r="G280" s="8">
        <f>F280/E280*100</f>
        <v>100</v>
      </c>
      <c r="H280" s="17"/>
    </row>
    <row r="281" spans="1:8" ht="12">
      <c r="A281" s="78"/>
      <c r="B281" s="65"/>
      <c r="C281" s="65"/>
      <c r="D281" s="35" t="s">
        <v>9</v>
      </c>
      <c r="E281" s="9"/>
      <c r="F281" s="9"/>
      <c r="G281" s="13"/>
      <c r="H281" s="17"/>
    </row>
    <row r="282" spans="1:8" ht="12">
      <c r="A282" s="78"/>
      <c r="B282" s="65"/>
      <c r="C282" s="65"/>
      <c r="D282" s="35" t="s">
        <v>27</v>
      </c>
      <c r="E282" s="10">
        <f>E289+E296+E303+E310+E317</f>
        <v>248.191</v>
      </c>
      <c r="F282" s="10">
        <f>F289+F296+F303+F310+F317</f>
        <v>248.191</v>
      </c>
      <c r="G282" s="8">
        <f>F282/E282*100</f>
        <v>100</v>
      </c>
      <c r="H282" s="17"/>
    </row>
    <row r="283" spans="1:8" ht="12">
      <c r="A283" s="78"/>
      <c r="B283" s="65"/>
      <c r="C283" s="65"/>
      <c r="D283" s="35" t="s">
        <v>10</v>
      </c>
      <c r="E283" s="10">
        <f>E290+E297+E304+E311+E318</f>
        <v>3546.5999999999995</v>
      </c>
      <c r="F283" s="10">
        <f>F290+F297+F304+F311+F318</f>
        <v>3546.5999999999995</v>
      </c>
      <c r="G283" s="8">
        <f>F283/E283*100</f>
        <v>100</v>
      </c>
      <c r="H283" s="17"/>
    </row>
    <row r="284" spans="1:8" ht="24">
      <c r="A284" s="78"/>
      <c r="B284" s="65"/>
      <c r="C284" s="65"/>
      <c r="D284" s="35" t="s">
        <v>28</v>
      </c>
      <c r="E284" s="10"/>
      <c r="F284" s="10"/>
      <c r="G284" s="8"/>
      <c r="H284" s="17"/>
    </row>
    <row r="285" spans="1:8" ht="36">
      <c r="A285" s="78"/>
      <c r="B285" s="65"/>
      <c r="C285" s="65"/>
      <c r="D285" s="35" t="s">
        <v>11</v>
      </c>
      <c r="E285" s="10">
        <f>E292+E299+E306+E313+E320</f>
        <v>0.759</v>
      </c>
      <c r="F285" s="10">
        <f>F292+F299+F306+F313+F320</f>
        <v>0.759</v>
      </c>
      <c r="G285" s="8">
        <f>F285/E285*100</f>
        <v>100</v>
      </c>
      <c r="H285" s="17"/>
    </row>
    <row r="286" spans="1:8" ht="12">
      <c r="A286" s="78"/>
      <c r="B286" s="65"/>
      <c r="C286" s="65"/>
      <c r="D286" s="18" t="s">
        <v>29</v>
      </c>
      <c r="E286" s="10"/>
      <c r="F286" s="10"/>
      <c r="G286" s="8"/>
      <c r="H286" s="17"/>
    </row>
    <row r="287" spans="1:8" ht="12">
      <c r="A287" s="78"/>
      <c r="B287" s="60" t="s">
        <v>12</v>
      </c>
      <c r="C287" s="60" t="s">
        <v>39</v>
      </c>
      <c r="D287" s="38" t="s">
        <v>14</v>
      </c>
      <c r="E287" s="21">
        <f>SUM(E289:E293)</f>
        <v>0</v>
      </c>
      <c r="F287" s="21">
        <f>SUM(F289:F293)</f>
        <v>0</v>
      </c>
      <c r="G287" s="8"/>
      <c r="H287" s="17"/>
    </row>
    <row r="288" spans="1:8" ht="12">
      <c r="A288" s="78"/>
      <c r="B288" s="60"/>
      <c r="C288" s="60"/>
      <c r="D288" s="35" t="s">
        <v>9</v>
      </c>
      <c r="E288" s="19"/>
      <c r="F288" s="19"/>
      <c r="G288" s="8"/>
      <c r="H288" s="17"/>
    </row>
    <row r="289" spans="1:8" ht="12">
      <c r="A289" s="78"/>
      <c r="B289" s="60"/>
      <c r="C289" s="60"/>
      <c r="D289" s="35" t="s">
        <v>27</v>
      </c>
      <c r="E289" s="19"/>
      <c r="F289" s="19"/>
      <c r="G289" s="8"/>
      <c r="H289" s="17"/>
    </row>
    <row r="290" spans="1:8" ht="12">
      <c r="A290" s="78"/>
      <c r="B290" s="60"/>
      <c r="C290" s="60"/>
      <c r="D290" s="35" t="s">
        <v>10</v>
      </c>
      <c r="E290" s="19"/>
      <c r="F290" s="19"/>
      <c r="G290" s="8"/>
      <c r="H290" s="17"/>
    </row>
    <row r="291" spans="1:8" ht="24">
      <c r="A291" s="78"/>
      <c r="B291" s="60"/>
      <c r="C291" s="60"/>
      <c r="D291" s="35" t="s">
        <v>28</v>
      </c>
      <c r="E291" s="19"/>
      <c r="F291" s="19"/>
      <c r="G291" s="8"/>
      <c r="H291" s="17"/>
    </row>
    <row r="292" spans="1:8" ht="36">
      <c r="A292" s="78"/>
      <c r="B292" s="60"/>
      <c r="C292" s="60"/>
      <c r="D292" s="35" t="s">
        <v>11</v>
      </c>
      <c r="E292" s="19"/>
      <c r="F292" s="19"/>
      <c r="G292" s="8"/>
      <c r="H292" s="17"/>
    </row>
    <row r="293" spans="1:8" ht="12">
      <c r="A293" s="78"/>
      <c r="B293" s="60"/>
      <c r="C293" s="60"/>
      <c r="D293" s="18" t="s">
        <v>29</v>
      </c>
      <c r="E293" s="19"/>
      <c r="F293" s="19"/>
      <c r="G293" s="20"/>
      <c r="H293" s="17"/>
    </row>
    <row r="294" spans="1:8" ht="12">
      <c r="A294" s="78"/>
      <c r="B294" s="60" t="s">
        <v>18</v>
      </c>
      <c r="C294" s="60" t="s">
        <v>40</v>
      </c>
      <c r="D294" s="38" t="s">
        <v>14</v>
      </c>
      <c r="E294" s="22">
        <f>SUM(E296:E300)</f>
        <v>801.3</v>
      </c>
      <c r="F294" s="22">
        <f>SUM(F296:F300)</f>
        <v>801.3</v>
      </c>
      <c r="G294" s="23">
        <f>F294/E294*100</f>
        <v>100</v>
      </c>
      <c r="H294" s="17"/>
    </row>
    <row r="295" spans="1:8" ht="12">
      <c r="A295" s="78"/>
      <c r="B295" s="60"/>
      <c r="C295" s="60"/>
      <c r="D295" s="35" t="s">
        <v>9</v>
      </c>
      <c r="E295" s="19"/>
      <c r="F295" s="19"/>
      <c r="G295" s="8"/>
      <c r="H295" s="17"/>
    </row>
    <row r="296" spans="1:8" ht="12">
      <c r="A296" s="78"/>
      <c r="B296" s="60"/>
      <c r="C296" s="60"/>
      <c r="D296" s="35" t="s">
        <v>27</v>
      </c>
      <c r="E296" s="19"/>
      <c r="F296" s="19"/>
      <c r="G296" s="8"/>
      <c r="H296" s="17"/>
    </row>
    <row r="297" spans="1:8" ht="12">
      <c r="A297" s="78"/>
      <c r="B297" s="60"/>
      <c r="C297" s="60"/>
      <c r="D297" s="35" t="s">
        <v>10</v>
      </c>
      <c r="E297" s="19">
        <v>801.3</v>
      </c>
      <c r="F297" s="19">
        <v>801.3</v>
      </c>
      <c r="G297" s="8">
        <f>F297/E297*100</f>
        <v>100</v>
      </c>
      <c r="H297" s="17"/>
    </row>
    <row r="298" spans="1:8" ht="24">
      <c r="A298" s="78"/>
      <c r="B298" s="60"/>
      <c r="C298" s="60"/>
      <c r="D298" s="35" t="s">
        <v>28</v>
      </c>
      <c r="E298" s="19"/>
      <c r="F298" s="19"/>
      <c r="G298" s="8"/>
      <c r="H298" s="17"/>
    </row>
    <row r="299" spans="1:8" ht="36">
      <c r="A299" s="78"/>
      <c r="B299" s="60"/>
      <c r="C299" s="60"/>
      <c r="D299" s="35" t="s">
        <v>11</v>
      </c>
      <c r="E299" s="19"/>
      <c r="F299" s="19"/>
      <c r="G299" s="8"/>
      <c r="H299" s="17"/>
    </row>
    <row r="300" spans="1:8" ht="12">
      <c r="A300" s="78"/>
      <c r="B300" s="60"/>
      <c r="C300" s="60"/>
      <c r="D300" s="18" t="s">
        <v>29</v>
      </c>
      <c r="E300" s="19"/>
      <c r="F300" s="19"/>
      <c r="G300" s="20"/>
      <c r="H300" s="17"/>
    </row>
    <row r="301" spans="1:8" ht="12">
      <c r="A301" s="78"/>
      <c r="B301" s="60" t="s">
        <v>23</v>
      </c>
      <c r="C301" s="60" t="s">
        <v>41</v>
      </c>
      <c r="D301" s="38" t="s">
        <v>14</v>
      </c>
      <c r="E301" s="22">
        <f>SUM(E303:E307)</f>
        <v>2635.4</v>
      </c>
      <c r="F301" s="22">
        <f>SUM(F303:F307)</f>
        <v>2635.4</v>
      </c>
      <c r="G301" s="23">
        <f>F301/E301*100</f>
        <v>100</v>
      </c>
      <c r="H301" s="17"/>
    </row>
    <row r="302" spans="1:8" ht="12">
      <c r="A302" s="78"/>
      <c r="B302" s="60"/>
      <c r="C302" s="60"/>
      <c r="D302" s="35" t="s">
        <v>9</v>
      </c>
      <c r="E302" s="19"/>
      <c r="F302" s="19"/>
      <c r="G302" s="8"/>
      <c r="H302" s="17"/>
    </row>
    <row r="303" spans="1:8" ht="12">
      <c r="A303" s="78"/>
      <c r="B303" s="60"/>
      <c r="C303" s="60"/>
      <c r="D303" s="35" t="s">
        <v>27</v>
      </c>
      <c r="E303" s="19"/>
      <c r="F303" s="19"/>
      <c r="G303" s="8"/>
      <c r="H303" s="17"/>
    </row>
    <row r="304" spans="1:8" ht="12">
      <c r="A304" s="78"/>
      <c r="B304" s="60"/>
      <c r="C304" s="60"/>
      <c r="D304" s="35" t="s">
        <v>10</v>
      </c>
      <c r="E304" s="19">
        <v>2635.4</v>
      </c>
      <c r="F304" s="19">
        <v>2635.4</v>
      </c>
      <c r="G304" s="8">
        <f>F304/E304*100</f>
        <v>100</v>
      </c>
      <c r="H304" s="17"/>
    </row>
    <row r="305" spans="1:8" ht="24">
      <c r="A305" s="78"/>
      <c r="B305" s="60"/>
      <c r="C305" s="60"/>
      <c r="D305" s="35" t="s">
        <v>28</v>
      </c>
      <c r="E305" s="19"/>
      <c r="F305" s="19"/>
      <c r="G305" s="8"/>
      <c r="H305" s="17"/>
    </row>
    <row r="306" spans="1:8" ht="36">
      <c r="A306" s="78"/>
      <c r="B306" s="60"/>
      <c r="C306" s="60"/>
      <c r="D306" s="35" t="s">
        <v>11</v>
      </c>
      <c r="E306" s="19"/>
      <c r="F306" s="19"/>
      <c r="G306" s="8"/>
      <c r="H306" s="17"/>
    </row>
    <row r="307" spans="1:8" ht="12">
      <c r="A307" s="78"/>
      <c r="B307" s="60"/>
      <c r="C307" s="60"/>
      <c r="D307" s="18" t="s">
        <v>29</v>
      </c>
      <c r="E307" s="19"/>
      <c r="F307" s="19"/>
      <c r="G307" s="20"/>
      <c r="H307" s="17"/>
    </row>
    <row r="308" spans="1:8" ht="12">
      <c r="A308" s="78"/>
      <c r="B308" s="60" t="s">
        <v>25</v>
      </c>
      <c r="C308" s="60" t="s">
        <v>42</v>
      </c>
      <c r="D308" s="38" t="s">
        <v>14</v>
      </c>
      <c r="E308" s="22">
        <f>SUM(E310:E314)</f>
        <v>33.959</v>
      </c>
      <c r="F308" s="22">
        <f>SUM(F310:F314)</f>
        <v>33.959</v>
      </c>
      <c r="G308" s="23">
        <f>F308/E308*100</f>
        <v>100</v>
      </c>
      <c r="H308" s="17"/>
    </row>
    <row r="309" spans="1:8" ht="12">
      <c r="A309" s="78"/>
      <c r="B309" s="60"/>
      <c r="C309" s="60"/>
      <c r="D309" s="35" t="s">
        <v>9</v>
      </c>
      <c r="E309" s="19"/>
      <c r="F309" s="19"/>
      <c r="G309" s="8"/>
      <c r="H309" s="17"/>
    </row>
    <row r="310" spans="1:8" ht="12">
      <c r="A310" s="78"/>
      <c r="B310" s="60"/>
      <c r="C310" s="60"/>
      <c r="D310" s="35" t="s">
        <v>27</v>
      </c>
      <c r="E310" s="19"/>
      <c r="F310" s="19"/>
      <c r="G310" s="8"/>
      <c r="H310" s="17"/>
    </row>
    <row r="311" spans="1:8" ht="12">
      <c r="A311" s="78"/>
      <c r="B311" s="60"/>
      <c r="C311" s="60"/>
      <c r="D311" s="35" t="s">
        <v>10</v>
      </c>
      <c r="E311" s="19">
        <v>33.2</v>
      </c>
      <c r="F311" s="19">
        <v>33.2</v>
      </c>
      <c r="G311" s="8">
        <f>F311/E311*100</f>
        <v>100</v>
      </c>
      <c r="H311" s="17"/>
    </row>
    <row r="312" spans="1:8" ht="24">
      <c r="A312" s="78"/>
      <c r="B312" s="60"/>
      <c r="C312" s="60"/>
      <c r="D312" s="35" t="s">
        <v>28</v>
      </c>
      <c r="E312" s="19"/>
      <c r="F312" s="19"/>
      <c r="G312" s="8"/>
      <c r="H312" s="17"/>
    </row>
    <row r="313" spans="1:8" ht="36">
      <c r="A313" s="78"/>
      <c r="B313" s="60"/>
      <c r="C313" s="60"/>
      <c r="D313" s="35" t="s">
        <v>11</v>
      </c>
      <c r="E313" s="19">
        <v>0.759</v>
      </c>
      <c r="F313" s="19">
        <v>0.759</v>
      </c>
      <c r="G313" s="8">
        <f>F313/E313*100</f>
        <v>100</v>
      </c>
      <c r="H313" s="17"/>
    </row>
    <row r="314" spans="1:8" ht="12">
      <c r="A314" s="78"/>
      <c r="B314" s="60"/>
      <c r="C314" s="60"/>
      <c r="D314" s="18" t="s">
        <v>29</v>
      </c>
      <c r="E314" s="19"/>
      <c r="F314" s="19"/>
      <c r="G314" s="20"/>
      <c r="H314" s="17"/>
    </row>
    <row r="315" spans="1:8" ht="12">
      <c r="A315" s="78"/>
      <c r="B315" s="60" t="s">
        <v>34</v>
      </c>
      <c r="C315" s="60" t="s">
        <v>43</v>
      </c>
      <c r="D315" s="38" t="s">
        <v>14</v>
      </c>
      <c r="E315" s="22">
        <f>SUM(E317:E321)</f>
        <v>324.891</v>
      </c>
      <c r="F315" s="22">
        <f>SUM(F317:F321)</f>
        <v>324.891</v>
      </c>
      <c r="G315" s="23">
        <f>F315/E315*100</f>
        <v>100</v>
      </c>
      <c r="H315" s="17"/>
    </row>
    <row r="316" spans="1:8" ht="12">
      <c r="A316" s="78"/>
      <c r="B316" s="60"/>
      <c r="C316" s="60"/>
      <c r="D316" s="35" t="s">
        <v>9</v>
      </c>
      <c r="E316" s="19"/>
      <c r="F316" s="19"/>
      <c r="G316" s="8"/>
      <c r="H316" s="17"/>
    </row>
    <row r="317" spans="1:8" ht="12">
      <c r="A317" s="78"/>
      <c r="B317" s="60"/>
      <c r="C317" s="60"/>
      <c r="D317" s="35" t="s">
        <v>27</v>
      </c>
      <c r="E317" s="19">
        <v>248.191</v>
      </c>
      <c r="F317" s="19">
        <v>248.191</v>
      </c>
      <c r="G317" s="8">
        <f>F317/E317*100</f>
        <v>100</v>
      </c>
      <c r="H317" s="17"/>
    </row>
    <row r="318" spans="1:8" ht="12">
      <c r="A318" s="78"/>
      <c r="B318" s="60"/>
      <c r="C318" s="60"/>
      <c r="D318" s="35" t="s">
        <v>10</v>
      </c>
      <c r="E318" s="19">
        <v>76.7</v>
      </c>
      <c r="F318" s="19">
        <v>76.7</v>
      </c>
      <c r="G318" s="8">
        <f>F318/E318*100</f>
        <v>100</v>
      </c>
      <c r="H318" s="17"/>
    </row>
    <row r="319" spans="1:8" ht="24">
      <c r="A319" s="78"/>
      <c r="B319" s="60"/>
      <c r="C319" s="60"/>
      <c r="D319" s="35" t="s">
        <v>28</v>
      </c>
      <c r="E319" s="19"/>
      <c r="F319" s="19"/>
      <c r="G319" s="8"/>
      <c r="H319" s="17"/>
    </row>
    <row r="320" spans="1:8" ht="36">
      <c r="A320" s="78"/>
      <c r="B320" s="60"/>
      <c r="C320" s="60"/>
      <c r="D320" s="35" t="s">
        <v>11</v>
      </c>
      <c r="E320" s="19"/>
      <c r="F320" s="19"/>
      <c r="G320" s="8"/>
      <c r="H320" s="17"/>
    </row>
    <row r="321" spans="1:8" ht="12">
      <c r="A321" s="79"/>
      <c r="B321" s="60"/>
      <c r="C321" s="60"/>
      <c r="D321" s="18" t="s">
        <v>29</v>
      </c>
      <c r="E321" s="19"/>
      <c r="F321" s="19"/>
      <c r="G321" s="20"/>
      <c r="H321" s="17"/>
    </row>
    <row r="322" spans="1:8" ht="12">
      <c r="A322" s="77">
        <v>12</v>
      </c>
      <c r="B322" s="65" t="s">
        <v>6</v>
      </c>
      <c r="C322" s="65" t="s">
        <v>63</v>
      </c>
      <c r="D322" s="38" t="s">
        <v>14</v>
      </c>
      <c r="E322" s="34">
        <f>E324+E325+E326+E327+E328</f>
        <v>2926.8</v>
      </c>
      <c r="F322" s="34">
        <f>F324+F325+F326+F327+F328</f>
        <v>2526.78</v>
      </c>
      <c r="G322" s="26">
        <f>F322/E322*100</f>
        <v>86.33251332513325</v>
      </c>
      <c r="H322" s="17"/>
    </row>
    <row r="323" spans="1:8" ht="12">
      <c r="A323" s="78"/>
      <c r="B323" s="65"/>
      <c r="C323" s="65"/>
      <c r="D323" s="35" t="s">
        <v>9</v>
      </c>
      <c r="E323" s="2"/>
      <c r="F323" s="2"/>
      <c r="G323" s="26"/>
      <c r="H323" s="17"/>
    </row>
    <row r="324" spans="1:8" ht="12">
      <c r="A324" s="78"/>
      <c r="B324" s="65"/>
      <c r="C324" s="65"/>
      <c r="D324" s="35" t="s">
        <v>27</v>
      </c>
      <c r="E324" s="31"/>
      <c r="F324" s="31"/>
      <c r="G324" s="26"/>
      <c r="H324" s="17"/>
    </row>
    <row r="325" spans="1:8" ht="12">
      <c r="A325" s="78"/>
      <c r="B325" s="65"/>
      <c r="C325" s="65"/>
      <c r="D325" s="35" t="s">
        <v>10</v>
      </c>
      <c r="E325" s="31">
        <f>E332+E339</f>
        <v>2926.8</v>
      </c>
      <c r="F325" s="31">
        <f>F332+F339</f>
        <v>2526.78</v>
      </c>
      <c r="G325" s="26">
        <f>F325/E325*100</f>
        <v>86.33251332513325</v>
      </c>
      <c r="H325" s="17"/>
    </row>
    <row r="326" spans="1:8" ht="24">
      <c r="A326" s="78"/>
      <c r="B326" s="65"/>
      <c r="C326" s="65"/>
      <c r="D326" s="35" t="s">
        <v>28</v>
      </c>
      <c r="E326" s="31"/>
      <c r="F326" s="31"/>
      <c r="G326" s="26"/>
      <c r="H326" s="17"/>
    </row>
    <row r="327" spans="1:8" ht="36">
      <c r="A327" s="78"/>
      <c r="B327" s="65"/>
      <c r="C327" s="65"/>
      <c r="D327" s="35" t="s">
        <v>11</v>
      </c>
      <c r="E327" s="31"/>
      <c r="F327" s="31"/>
      <c r="G327" s="26"/>
      <c r="H327" s="17"/>
    </row>
    <row r="328" spans="1:8" ht="12">
      <c r="A328" s="78"/>
      <c r="B328" s="65"/>
      <c r="C328" s="65"/>
      <c r="D328" s="18" t="s">
        <v>29</v>
      </c>
      <c r="E328" s="31"/>
      <c r="F328" s="31"/>
      <c r="G328" s="26"/>
      <c r="H328" s="17"/>
    </row>
    <row r="329" spans="1:8" ht="12">
      <c r="A329" s="78"/>
      <c r="B329" s="61" t="s">
        <v>12</v>
      </c>
      <c r="C329" s="61" t="s">
        <v>64</v>
      </c>
      <c r="D329" s="24" t="s">
        <v>14</v>
      </c>
      <c r="E329" s="34">
        <f>SUM(E331:E335)</f>
        <v>0</v>
      </c>
      <c r="F329" s="34">
        <f>SUM(F331:F335)</f>
        <v>0</v>
      </c>
      <c r="G329" s="26"/>
      <c r="H329" s="17"/>
    </row>
    <row r="330" spans="1:8" ht="12">
      <c r="A330" s="78"/>
      <c r="B330" s="61"/>
      <c r="C330" s="61"/>
      <c r="D330" s="35" t="s">
        <v>9</v>
      </c>
      <c r="E330" s="31"/>
      <c r="F330" s="31"/>
      <c r="G330" s="26"/>
      <c r="H330" s="17"/>
    </row>
    <row r="331" spans="1:8" ht="12">
      <c r="A331" s="78"/>
      <c r="B331" s="61"/>
      <c r="C331" s="61"/>
      <c r="D331" s="35" t="s">
        <v>27</v>
      </c>
      <c r="E331" s="31"/>
      <c r="F331" s="31"/>
      <c r="G331" s="26"/>
      <c r="H331" s="17"/>
    </row>
    <row r="332" spans="1:8" ht="12">
      <c r="A332" s="78"/>
      <c r="B332" s="61"/>
      <c r="C332" s="61"/>
      <c r="D332" s="35" t="s">
        <v>10</v>
      </c>
      <c r="E332" s="31"/>
      <c r="F332" s="31"/>
      <c r="G332" s="26"/>
      <c r="H332" s="17"/>
    </row>
    <row r="333" spans="1:8" ht="24">
      <c r="A333" s="78"/>
      <c r="B333" s="61"/>
      <c r="C333" s="61"/>
      <c r="D333" s="35" t="s">
        <v>28</v>
      </c>
      <c r="E333" s="31"/>
      <c r="F333" s="31"/>
      <c r="G333" s="26"/>
      <c r="H333" s="17"/>
    </row>
    <row r="334" spans="1:8" ht="36">
      <c r="A334" s="78"/>
      <c r="B334" s="61"/>
      <c r="C334" s="61"/>
      <c r="D334" s="35" t="s">
        <v>11</v>
      </c>
      <c r="E334" s="31"/>
      <c r="F334" s="31"/>
      <c r="G334" s="26"/>
      <c r="H334" s="17"/>
    </row>
    <row r="335" spans="1:8" ht="12">
      <c r="A335" s="78"/>
      <c r="B335" s="61"/>
      <c r="C335" s="61"/>
      <c r="D335" s="18" t="s">
        <v>29</v>
      </c>
      <c r="E335" s="31"/>
      <c r="F335" s="31"/>
      <c r="G335" s="26"/>
      <c r="H335" s="17"/>
    </row>
    <row r="336" spans="1:8" ht="12">
      <c r="A336" s="78"/>
      <c r="B336" s="61" t="s">
        <v>18</v>
      </c>
      <c r="C336" s="61" t="s">
        <v>65</v>
      </c>
      <c r="D336" s="24" t="s">
        <v>14</v>
      </c>
      <c r="E336" s="34">
        <f>SUM(E338:E342)</f>
        <v>2926.8</v>
      </c>
      <c r="F336" s="34">
        <f>SUM(F338:F342)</f>
        <v>2526.78</v>
      </c>
      <c r="G336" s="26">
        <f>F336/E336*100</f>
        <v>86.33251332513325</v>
      </c>
      <c r="H336" s="17"/>
    </row>
    <row r="337" spans="1:8" ht="12">
      <c r="A337" s="78"/>
      <c r="B337" s="61"/>
      <c r="C337" s="61"/>
      <c r="D337" s="35" t="s">
        <v>9</v>
      </c>
      <c r="E337" s="31"/>
      <c r="F337" s="31"/>
      <c r="G337" s="26"/>
      <c r="H337" s="17"/>
    </row>
    <row r="338" spans="1:8" ht="12">
      <c r="A338" s="78"/>
      <c r="B338" s="61"/>
      <c r="C338" s="61"/>
      <c r="D338" s="35" t="s">
        <v>27</v>
      </c>
      <c r="E338" s="31"/>
      <c r="F338" s="31"/>
      <c r="G338" s="26"/>
      <c r="H338" s="17"/>
    </row>
    <row r="339" spans="1:8" ht="12">
      <c r="A339" s="78"/>
      <c r="B339" s="61"/>
      <c r="C339" s="61"/>
      <c r="D339" s="35" t="s">
        <v>10</v>
      </c>
      <c r="E339" s="31">
        <v>2926.8</v>
      </c>
      <c r="F339" s="31">
        <v>2526.78</v>
      </c>
      <c r="G339" s="26">
        <f>F339/E339*100</f>
        <v>86.33251332513325</v>
      </c>
      <c r="H339" s="17"/>
    </row>
    <row r="340" spans="1:8" ht="24">
      <c r="A340" s="78"/>
      <c r="B340" s="61"/>
      <c r="C340" s="61"/>
      <c r="D340" s="35" t="s">
        <v>28</v>
      </c>
      <c r="E340" s="31"/>
      <c r="F340" s="31"/>
      <c r="G340" s="26"/>
      <c r="H340" s="17"/>
    </row>
    <row r="341" spans="1:8" ht="36">
      <c r="A341" s="78"/>
      <c r="B341" s="61"/>
      <c r="C341" s="61"/>
      <c r="D341" s="35" t="s">
        <v>11</v>
      </c>
      <c r="E341" s="31"/>
      <c r="F341" s="31"/>
      <c r="G341" s="26"/>
      <c r="H341" s="17"/>
    </row>
    <row r="342" spans="1:8" ht="12">
      <c r="A342" s="79"/>
      <c r="B342" s="61"/>
      <c r="C342" s="61"/>
      <c r="D342" s="18" t="s">
        <v>29</v>
      </c>
      <c r="E342" s="31"/>
      <c r="F342" s="31"/>
      <c r="G342" s="26"/>
      <c r="H342" s="17"/>
    </row>
    <row r="343" spans="1:8" ht="12">
      <c r="A343" s="77">
        <v>13</v>
      </c>
      <c r="B343" s="65" t="s">
        <v>6</v>
      </c>
      <c r="C343" s="64" t="s">
        <v>48</v>
      </c>
      <c r="D343" s="38" t="s">
        <v>14</v>
      </c>
      <c r="E343" s="16">
        <f>E345+E346+E347+E348+E349</f>
        <v>5252.9400000000005</v>
      </c>
      <c r="F343" s="16">
        <f>F345+F346+F347+F348+F349</f>
        <v>5252.9400000000005</v>
      </c>
      <c r="G343" s="8">
        <f>F343/E343*100</f>
        <v>100</v>
      </c>
      <c r="H343" s="17"/>
    </row>
    <row r="344" spans="1:8" ht="12">
      <c r="A344" s="78"/>
      <c r="B344" s="65"/>
      <c r="C344" s="64"/>
      <c r="D344" s="35" t="s">
        <v>9</v>
      </c>
      <c r="E344" s="9"/>
      <c r="F344" s="9"/>
      <c r="G344" s="13"/>
      <c r="H344" s="17"/>
    </row>
    <row r="345" spans="1:8" ht="12">
      <c r="A345" s="78"/>
      <c r="B345" s="65"/>
      <c r="C345" s="64"/>
      <c r="D345" s="35" t="s">
        <v>27</v>
      </c>
      <c r="E345" s="10">
        <f>E352+E359+E366</f>
        <v>1190.3</v>
      </c>
      <c r="F345" s="10">
        <f>F352+F359+F366</f>
        <v>1190.3</v>
      </c>
      <c r="G345" s="8">
        <f>F345/E345*100</f>
        <v>100</v>
      </c>
      <c r="H345" s="17"/>
    </row>
    <row r="346" spans="1:8" ht="12">
      <c r="A346" s="78"/>
      <c r="B346" s="65"/>
      <c r="C346" s="64"/>
      <c r="D346" s="35" t="s">
        <v>10</v>
      </c>
      <c r="E346" s="10">
        <f>E353+E360+E367</f>
        <v>2313</v>
      </c>
      <c r="F346" s="10">
        <f>F353+F360+F367</f>
        <v>2313</v>
      </c>
      <c r="G346" s="8">
        <f>F346/E346*100</f>
        <v>100</v>
      </c>
      <c r="H346" s="17"/>
    </row>
    <row r="347" spans="1:8" ht="24">
      <c r="A347" s="78"/>
      <c r="B347" s="65"/>
      <c r="C347" s="64"/>
      <c r="D347" s="35" t="s">
        <v>28</v>
      </c>
      <c r="E347" s="10"/>
      <c r="F347" s="10"/>
      <c r="G347" s="8"/>
      <c r="H347" s="17"/>
    </row>
    <row r="348" spans="1:8" ht="36">
      <c r="A348" s="78"/>
      <c r="B348" s="65"/>
      <c r="C348" s="64"/>
      <c r="D348" s="35" t="s">
        <v>11</v>
      </c>
      <c r="E348" s="10">
        <f>E355+E362+E369</f>
        <v>1749.64</v>
      </c>
      <c r="F348" s="10">
        <f>F355+F362+F369</f>
        <v>1749.64</v>
      </c>
      <c r="G348" s="8">
        <f>F348/E348*100</f>
        <v>100</v>
      </c>
      <c r="H348" s="17"/>
    </row>
    <row r="349" spans="1:8" ht="12">
      <c r="A349" s="78"/>
      <c r="B349" s="65"/>
      <c r="C349" s="64"/>
      <c r="D349" s="18" t="s">
        <v>29</v>
      </c>
      <c r="E349" s="10"/>
      <c r="F349" s="10"/>
      <c r="G349" s="8"/>
      <c r="H349" s="17"/>
    </row>
    <row r="350" spans="1:8" ht="12">
      <c r="A350" s="78"/>
      <c r="B350" s="61" t="s">
        <v>49</v>
      </c>
      <c r="C350" s="61" t="s">
        <v>50</v>
      </c>
      <c r="D350" s="24" t="s">
        <v>14</v>
      </c>
      <c r="E350" s="25">
        <f>SUM(E352:E356)</f>
        <v>0</v>
      </c>
      <c r="F350" s="25">
        <f>SUM(F352:F356)</f>
        <v>0</v>
      </c>
      <c r="G350" s="26"/>
      <c r="H350" s="27"/>
    </row>
    <row r="351" spans="1:8" ht="12">
      <c r="A351" s="78"/>
      <c r="B351" s="61"/>
      <c r="C351" s="61"/>
      <c r="D351" s="35" t="s">
        <v>9</v>
      </c>
      <c r="E351" s="19"/>
      <c r="F351" s="19"/>
      <c r="G351" s="26"/>
      <c r="H351" s="17"/>
    </row>
    <row r="352" spans="1:8" ht="12">
      <c r="A352" s="78"/>
      <c r="B352" s="61"/>
      <c r="C352" s="61"/>
      <c r="D352" s="35" t="s">
        <v>27</v>
      </c>
      <c r="E352" s="19"/>
      <c r="F352" s="19"/>
      <c r="G352" s="26"/>
      <c r="H352" s="17"/>
    </row>
    <row r="353" spans="1:8" ht="12">
      <c r="A353" s="78"/>
      <c r="B353" s="61"/>
      <c r="C353" s="61"/>
      <c r="D353" s="35" t="s">
        <v>10</v>
      </c>
      <c r="E353" s="10"/>
      <c r="F353" s="10"/>
      <c r="G353" s="26"/>
      <c r="H353" s="17"/>
    </row>
    <row r="354" spans="1:8" ht="24">
      <c r="A354" s="78"/>
      <c r="B354" s="61"/>
      <c r="C354" s="61"/>
      <c r="D354" s="35" t="s">
        <v>28</v>
      </c>
      <c r="E354" s="28"/>
      <c r="F354" s="28"/>
      <c r="G354" s="8"/>
      <c r="H354" s="17"/>
    </row>
    <row r="355" spans="1:8" ht="36">
      <c r="A355" s="78"/>
      <c r="B355" s="61"/>
      <c r="C355" s="61"/>
      <c r="D355" s="35" t="s">
        <v>11</v>
      </c>
      <c r="E355" s="28"/>
      <c r="F355" s="28"/>
      <c r="G355" s="28"/>
      <c r="H355" s="17"/>
    </row>
    <row r="356" spans="1:8" ht="12">
      <c r="A356" s="78"/>
      <c r="B356" s="61"/>
      <c r="C356" s="61"/>
      <c r="D356" s="18" t="s">
        <v>29</v>
      </c>
      <c r="E356" s="28"/>
      <c r="F356" s="28"/>
      <c r="G356" s="8"/>
      <c r="H356" s="17"/>
    </row>
    <row r="357" spans="1:8" ht="12">
      <c r="A357" s="78"/>
      <c r="B357" s="61" t="s">
        <v>51</v>
      </c>
      <c r="C357" s="61" t="s">
        <v>52</v>
      </c>
      <c r="D357" s="38" t="s">
        <v>14</v>
      </c>
      <c r="E357" s="16">
        <f>E359+E360+E361+E362+E363</f>
        <v>5252.9400000000005</v>
      </c>
      <c r="F357" s="16">
        <f>F359+F360+F361+F362+F363</f>
        <v>5252.9400000000005</v>
      </c>
      <c r="G357" s="8">
        <f aca="true" t="shared" si="3" ref="G357:G362">F357/E357*100</f>
        <v>100</v>
      </c>
      <c r="H357" s="17"/>
    </row>
    <row r="358" spans="1:8" ht="12">
      <c r="A358" s="78"/>
      <c r="B358" s="61"/>
      <c r="C358" s="61"/>
      <c r="D358" s="35" t="s">
        <v>9</v>
      </c>
      <c r="E358" s="9"/>
      <c r="F358" s="9"/>
      <c r="G358" s="8"/>
      <c r="H358" s="17"/>
    </row>
    <row r="359" spans="1:8" ht="12">
      <c r="A359" s="78"/>
      <c r="B359" s="61"/>
      <c r="C359" s="61"/>
      <c r="D359" s="35" t="s">
        <v>27</v>
      </c>
      <c r="E359" s="10">
        <v>1190.3</v>
      </c>
      <c r="F359" s="10">
        <v>1190.3</v>
      </c>
      <c r="G359" s="8">
        <f t="shared" si="3"/>
        <v>100</v>
      </c>
      <c r="H359" s="17"/>
    </row>
    <row r="360" spans="1:8" ht="12">
      <c r="A360" s="78"/>
      <c r="B360" s="61"/>
      <c r="C360" s="61"/>
      <c r="D360" s="35" t="s">
        <v>10</v>
      </c>
      <c r="E360" s="10">
        <v>2313</v>
      </c>
      <c r="F360" s="10">
        <v>2313</v>
      </c>
      <c r="G360" s="8">
        <f t="shared" si="3"/>
        <v>100</v>
      </c>
      <c r="H360" s="17"/>
    </row>
    <row r="361" spans="1:8" ht="24">
      <c r="A361" s="78"/>
      <c r="B361" s="61"/>
      <c r="C361" s="61"/>
      <c r="D361" s="35" t="s">
        <v>28</v>
      </c>
      <c r="E361" s="10"/>
      <c r="F361" s="10"/>
      <c r="G361" s="8"/>
      <c r="H361" s="17"/>
    </row>
    <row r="362" spans="1:8" ht="36">
      <c r="A362" s="78"/>
      <c r="B362" s="61"/>
      <c r="C362" s="61"/>
      <c r="D362" s="35" t="s">
        <v>11</v>
      </c>
      <c r="E362" s="28">
        <v>1749.64</v>
      </c>
      <c r="F362" s="28">
        <v>1749.64</v>
      </c>
      <c r="G362" s="8">
        <f t="shared" si="3"/>
        <v>100</v>
      </c>
      <c r="H362" s="29"/>
    </row>
    <row r="363" spans="1:8" ht="12">
      <c r="A363" s="78"/>
      <c r="B363" s="61"/>
      <c r="C363" s="61"/>
      <c r="D363" s="18" t="s">
        <v>29</v>
      </c>
      <c r="E363" s="10"/>
      <c r="F363" s="10"/>
      <c r="G363" s="8"/>
      <c r="H363" s="17"/>
    </row>
    <row r="364" spans="1:8" ht="12">
      <c r="A364" s="78"/>
      <c r="B364" s="61" t="s">
        <v>23</v>
      </c>
      <c r="C364" s="61" t="s">
        <v>53</v>
      </c>
      <c r="D364" s="38" t="s">
        <v>14</v>
      </c>
      <c r="E364" s="16">
        <f>E366+E367+E368+E369+E370</f>
        <v>0</v>
      </c>
      <c r="F364" s="16">
        <f>F366+F367+F368+F369+F370</f>
        <v>0</v>
      </c>
      <c r="G364" s="8"/>
      <c r="H364" s="17"/>
    </row>
    <row r="365" spans="1:8" ht="12">
      <c r="A365" s="78"/>
      <c r="B365" s="61"/>
      <c r="C365" s="61"/>
      <c r="D365" s="35" t="s">
        <v>9</v>
      </c>
      <c r="E365" s="9"/>
      <c r="F365" s="9"/>
      <c r="G365" s="8"/>
      <c r="H365" s="17"/>
    </row>
    <row r="366" spans="1:8" ht="12">
      <c r="A366" s="78"/>
      <c r="B366" s="61"/>
      <c r="C366" s="61"/>
      <c r="D366" s="35" t="s">
        <v>27</v>
      </c>
      <c r="E366" s="10"/>
      <c r="F366" s="10"/>
      <c r="G366" s="8"/>
      <c r="H366" s="17"/>
    </row>
    <row r="367" spans="1:8" ht="12">
      <c r="A367" s="78"/>
      <c r="B367" s="61"/>
      <c r="C367" s="61"/>
      <c r="D367" s="35" t="s">
        <v>10</v>
      </c>
      <c r="E367" s="28"/>
      <c r="F367" s="28"/>
      <c r="G367" s="30"/>
      <c r="H367" s="17"/>
    </row>
    <row r="368" spans="1:8" ht="24">
      <c r="A368" s="78"/>
      <c r="B368" s="61"/>
      <c r="C368" s="61"/>
      <c r="D368" s="35" t="s">
        <v>28</v>
      </c>
      <c r="E368" s="10"/>
      <c r="F368" s="10"/>
      <c r="G368" s="8"/>
      <c r="H368" s="17"/>
    </row>
    <row r="369" spans="1:8" ht="36">
      <c r="A369" s="78"/>
      <c r="B369" s="61"/>
      <c r="C369" s="61"/>
      <c r="D369" s="35" t="s">
        <v>11</v>
      </c>
      <c r="E369" s="31"/>
      <c r="F369" s="31"/>
      <c r="G369" s="26"/>
      <c r="H369" s="17"/>
    </row>
    <row r="370" spans="1:8" ht="12">
      <c r="A370" s="79"/>
      <c r="B370" s="61"/>
      <c r="C370" s="61"/>
      <c r="D370" s="18" t="s">
        <v>29</v>
      </c>
      <c r="E370" s="10"/>
      <c r="F370" s="10"/>
      <c r="G370" s="8"/>
      <c r="H370" s="17"/>
    </row>
    <row r="371" spans="1:8" ht="12">
      <c r="A371" s="77">
        <v>14</v>
      </c>
      <c r="B371" s="64" t="s">
        <v>6</v>
      </c>
      <c r="C371" s="66" t="s">
        <v>44</v>
      </c>
      <c r="D371" s="38" t="s">
        <v>14</v>
      </c>
      <c r="E371" s="16">
        <f>E373+E374+E375+E376+E377</f>
        <v>127475.904</v>
      </c>
      <c r="F371" s="16">
        <f>F373+F374+F375+F376+F377</f>
        <v>127471.418</v>
      </c>
      <c r="G371" s="8">
        <f>F371/E371*100</f>
        <v>99.99648090355964</v>
      </c>
      <c r="H371" s="17"/>
    </row>
    <row r="372" spans="1:8" ht="12">
      <c r="A372" s="78"/>
      <c r="B372" s="64"/>
      <c r="C372" s="66"/>
      <c r="D372" s="35" t="s">
        <v>9</v>
      </c>
      <c r="E372" s="9"/>
      <c r="F372" s="9"/>
      <c r="G372" s="13"/>
      <c r="H372" s="17"/>
    </row>
    <row r="373" spans="1:8" ht="12">
      <c r="A373" s="78"/>
      <c r="B373" s="64"/>
      <c r="C373" s="66"/>
      <c r="D373" s="35" t="s">
        <v>27</v>
      </c>
      <c r="E373" s="10"/>
      <c r="F373" s="10"/>
      <c r="G373" s="8"/>
      <c r="H373" s="17"/>
    </row>
    <row r="374" spans="1:8" ht="12">
      <c r="A374" s="78"/>
      <c r="B374" s="64"/>
      <c r="C374" s="66"/>
      <c r="D374" s="35" t="s">
        <v>10</v>
      </c>
      <c r="E374" s="10">
        <f>E381+E388+E395</f>
        <v>13889.194</v>
      </c>
      <c r="F374" s="10">
        <f>F381+F388+F395</f>
        <v>13889.194</v>
      </c>
      <c r="G374" s="8">
        <f>F374/E374*100</f>
        <v>100</v>
      </c>
      <c r="H374" s="17"/>
    </row>
    <row r="375" spans="1:8" ht="24">
      <c r="A375" s="78"/>
      <c r="B375" s="64"/>
      <c r="C375" s="66"/>
      <c r="D375" s="35" t="s">
        <v>28</v>
      </c>
      <c r="E375" s="10"/>
      <c r="F375" s="10"/>
      <c r="G375" s="8"/>
      <c r="H375" s="17"/>
    </row>
    <row r="376" spans="1:8" ht="36">
      <c r="A376" s="78"/>
      <c r="B376" s="64"/>
      <c r="C376" s="66"/>
      <c r="D376" s="35" t="s">
        <v>11</v>
      </c>
      <c r="E376" s="10">
        <f>E383+E390+E397</f>
        <v>113586.70999999999</v>
      </c>
      <c r="F376" s="10">
        <f>F383+F390+F397</f>
        <v>113582.224</v>
      </c>
      <c r="G376" s="8">
        <f aca="true" t="shared" si="4" ref="G376:G383">F376/E376*100</f>
        <v>99.99605059429929</v>
      </c>
      <c r="H376" s="17"/>
    </row>
    <row r="377" spans="1:8" ht="12">
      <c r="A377" s="78"/>
      <c r="B377" s="64"/>
      <c r="C377" s="66"/>
      <c r="D377" s="18" t="s">
        <v>29</v>
      </c>
      <c r="E377" s="10"/>
      <c r="F377" s="10"/>
      <c r="G377" s="8"/>
      <c r="H377" s="17"/>
    </row>
    <row r="378" spans="1:8" ht="22.5" customHeight="1">
      <c r="A378" s="78"/>
      <c r="B378" s="61" t="s">
        <v>12</v>
      </c>
      <c r="C378" s="67" t="s">
        <v>45</v>
      </c>
      <c r="D378" s="24" t="s">
        <v>14</v>
      </c>
      <c r="E378" s="25">
        <f>SUM(E380:E384)</f>
        <v>117690.964</v>
      </c>
      <c r="F378" s="25">
        <f>SUM(F380:F384)</f>
        <v>117690.964</v>
      </c>
      <c r="G378" s="26">
        <f t="shared" si="4"/>
        <v>100</v>
      </c>
      <c r="H378" s="27"/>
    </row>
    <row r="379" spans="1:8" ht="12">
      <c r="A379" s="78"/>
      <c r="B379" s="61"/>
      <c r="C379" s="67"/>
      <c r="D379" s="35" t="s">
        <v>9</v>
      </c>
      <c r="E379" s="19"/>
      <c r="F379" s="19"/>
      <c r="G379" s="8"/>
      <c r="H379" s="17"/>
    </row>
    <row r="380" spans="1:8" ht="12">
      <c r="A380" s="78"/>
      <c r="B380" s="61"/>
      <c r="C380" s="67"/>
      <c r="D380" s="35" t="s">
        <v>27</v>
      </c>
      <c r="E380" s="19"/>
      <c r="F380" s="19"/>
      <c r="G380" s="8"/>
      <c r="H380" s="17"/>
    </row>
    <row r="381" spans="1:8" ht="12">
      <c r="A381" s="78"/>
      <c r="B381" s="61"/>
      <c r="C381" s="67"/>
      <c r="D381" s="35" t="s">
        <v>10</v>
      </c>
      <c r="E381" s="28">
        <v>13889.194</v>
      </c>
      <c r="F381" s="28">
        <v>13889.194</v>
      </c>
      <c r="G381" s="23">
        <f t="shared" si="4"/>
        <v>100</v>
      </c>
      <c r="H381" s="17"/>
    </row>
    <row r="382" spans="1:8" ht="24">
      <c r="A382" s="78"/>
      <c r="B382" s="61"/>
      <c r="C382" s="67"/>
      <c r="D382" s="35" t="s">
        <v>28</v>
      </c>
      <c r="E382" s="28"/>
      <c r="F382" s="28"/>
      <c r="G382" s="8"/>
      <c r="H382" s="17"/>
    </row>
    <row r="383" spans="1:8" ht="36">
      <c r="A383" s="78"/>
      <c r="B383" s="61"/>
      <c r="C383" s="67"/>
      <c r="D383" s="35" t="s">
        <v>11</v>
      </c>
      <c r="E383" s="28">
        <v>103801.77</v>
      </c>
      <c r="F383" s="28">
        <v>103801.77</v>
      </c>
      <c r="G383" s="28">
        <f t="shared" si="4"/>
        <v>100</v>
      </c>
      <c r="H383" s="17"/>
    </row>
    <row r="384" spans="1:8" ht="12">
      <c r="A384" s="78"/>
      <c r="B384" s="61"/>
      <c r="C384" s="67"/>
      <c r="D384" s="18" t="s">
        <v>29</v>
      </c>
      <c r="E384" s="28"/>
      <c r="F384" s="28"/>
      <c r="G384" s="8"/>
      <c r="H384" s="17"/>
    </row>
    <row r="385" spans="1:8" ht="12">
      <c r="A385" s="78"/>
      <c r="B385" s="61" t="s">
        <v>18</v>
      </c>
      <c r="C385" s="67" t="s">
        <v>46</v>
      </c>
      <c r="D385" s="38" t="s">
        <v>14</v>
      </c>
      <c r="E385" s="16">
        <f>E387+E388+E389+E390+E391</f>
        <v>1616.62</v>
      </c>
      <c r="F385" s="16">
        <f>F387+F388+F389+F390+F391</f>
        <v>1614.989</v>
      </c>
      <c r="G385" s="8">
        <f>F385/E385*100</f>
        <v>99.89911048978735</v>
      </c>
      <c r="H385" s="17"/>
    </row>
    <row r="386" spans="1:8" ht="12">
      <c r="A386" s="78"/>
      <c r="B386" s="61"/>
      <c r="C386" s="67"/>
      <c r="D386" s="35" t="s">
        <v>9</v>
      </c>
      <c r="E386" s="9"/>
      <c r="F386" s="9"/>
      <c r="G386" s="8"/>
      <c r="H386" s="17"/>
    </row>
    <row r="387" spans="1:8" ht="12">
      <c r="A387" s="78"/>
      <c r="B387" s="61"/>
      <c r="C387" s="67"/>
      <c r="D387" s="35" t="s">
        <v>27</v>
      </c>
      <c r="E387" s="10"/>
      <c r="F387" s="10"/>
      <c r="G387" s="8"/>
      <c r="H387" s="17"/>
    </row>
    <row r="388" spans="1:8" ht="12">
      <c r="A388" s="78"/>
      <c r="B388" s="61"/>
      <c r="C388" s="67"/>
      <c r="D388" s="35" t="s">
        <v>10</v>
      </c>
      <c r="E388" s="10"/>
      <c r="F388" s="10"/>
      <c r="G388" s="8"/>
      <c r="H388" s="17"/>
    </row>
    <row r="389" spans="1:8" ht="24">
      <c r="A389" s="78"/>
      <c r="B389" s="61"/>
      <c r="C389" s="67"/>
      <c r="D389" s="35" t="s">
        <v>28</v>
      </c>
      <c r="E389" s="10"/>
      <c r="F389" s="10"/>
      <c r="G389" s="8"/>
      <c r="H389" s="17"/>
    </row>
    <row r="390" spans="1:8" ht="36">
      <c r="A390" s="78"/>
      <c r="B390" s="61"/>
      <c r="C390" s="67"/>
      <c r="D390" s="35" t="s">
        <v>11</v>
      </c>
      <c r="E390" s="28">
        <v>1616.62</v>
      </c>
      <c r="F390" s="28">
        <v>1614.989</v>
      </c>
      <c r="G390" s="23">
        <f>F390/E390*100</f>
        <v>99.89911048978735</v>
      </c>
      <c r="H390" s="29"/>
    </row>
    <row r="391" spans="1:8" ht="12">
      <c r="A391" s="78"/>
      <c r="B391" s="61"/>
      <c r="C391" s="67"/>
      <c r="D391" s="18" t="s">
        <v>29</v>
      </c>
      <c r="E391" s="10"/>
      <c r="F391" s="10"/>
      <c r="G391" s="8"/>
      <c r="H391" s="17"/>
    </row>
    <row r="392" spans="1:8" ht="12">
      <c r="A392" s="78"/>
      <c r="B392" s="61" t="s">
        <v>23</v>
      </c>
      <c r="C392" s="61" t="s">
        <v>47</v>
      </c>
      <c r="D392" s="38" t="s">
        <v>14</v>
      </c>
      <c r="E392" s="16">
        <f>E394+E395+E396+E397+E398</f>
        <v>8168.32</v>
      </c>
      <c r="F392" s="16">
        <f>F394+F395+F396+F397+F398</f>
        <v>8165.465</v>
      </c>
      <c r="G392" s="8">
        <f>F392/E392*100</f>
        <v>99.96504789234505</v>
      </c>
      <c r="H392" s="17"/>
    </row>
    <row r="393" spans="1:8" ht="12">
      <c r="A393" s="78"/>
      <c r="B393" s="61"/>
      <c r="C393" s="61"/>
      <c r="D393" s="35" t="s">
        <v>9</v>
      </c>
      <c r="E393" s="9"/>
      <c r="F393" s="9"/>
      <c r="G393" s="8"/>
      <c r="H393" s="17"/>
    </row>
    <row r="394" spans="1:8" ht="12">
      <c r="A394" s="78"/>
      <c r="B394" s="61"/>
      <c r="C394" s="61"/>
      <c r="D394" s="35" t="s">
        <v>27</v>
      </c>
      <c r="E394" s="10"/>
      <c r="F394" s="10"/>
      <c r="G394" s="8"/>
      <c r="H394" s="17"/>
    </row>
    <row r="395" spans="1:8" ht="12">
      <c r="A395" s="78"/>
      <c r="B395" s="61"/>
      <c r="C395" s="61"/>
      <c r="D395" s="35" t="s">
        <v>10</v>
      </c>
      <c r="E395" s="10"/>
      <c r="F395" s="10"/>
      <c r="G395" s="8"/>
      <c r="H395" s="17"/>
    </row>
    <row r="396" spans="1:8" ht="24">
      <c r="A396" s="78"/>
      <c r="B396" s="61"/>
      <c r="C396" s="61"/>
      <c r="D396" s="35" t="s">
        <v>28</v>
      </c>
      <c r="E396" s="10"/>
      <c r="F396" s="10"/>
      <c r="G396" s="8"/>
      <c r="H396" s="17"/>
    </row>
    <row r="397" spans="1:8" ht="36">
      <c r="A397" s="78"/>
      <c r="B397" s="61"/>
      <c r="C397" s="61"/>
      <c r="D397" s="35" t="s">
        <v>11</v>
      </c>
      <c r="E397" s="28">
        <v>8168.32</v>
      </c>
      <c r="F397" s="28">
        <v>8165.465</v>
      </c>
      <c r="G397" s="23">
        <f>F397/E397*100</f>
        <v>99.96504789234505</v>
      </c>
      <c r="H397" s="17"/>
    </row>
    <row r="398" spans="1:8" ht="12">
      <c r="A398" s="79"/>
      <c r="B398" s="61"/>
      <c r="C398" s="61"/>
      <c r="D398" s="18" t="s">
        <v>29</v>
      </c>
      <c r="E398" s="10"/>
      <c r="F398" s="10"/>
      <c r="G398" s="8"/>
      <c r="H398" s="17"/>
    </row>
    <row r="399" spans="1:8" s="47" customFormat="1" ht="12">
      <c r="A399" s="48"/>
      <c r="B399" s="49"/>
      <c r="C399" s="49"/>
      <c r="D399" s="51" t="s">
        <v>86</v>
      </c>
      <c r="E399" s="30">
        <f>E7+E35+E84+E119+E147++E168+E203+E217+E238+E252+E280+E322+E343+E371</f>
        <v>1055877.2710000002</v>
      </c>
      <c r="F399" s="30">
        <f>F7+F35+F84+F119+F147++F168+F203+F217+F238+F252+F280+F322+F343+F371</f>
        <v>1042090.4050000003</v>
      </c>
      <c r="G399" s="23">
        <f>F399/E399*100</f>
        <v>98.69427381584389</v>
      </c>
      <c r="H399" s="49"/>
    </row>
    <row r="400" spans="1:8" ht="12">
      <c r="A400" s="50"/>
      <c r="B400" s="5"/>
      <c r="C400" s="5"/>
      <c r="D400" s="35" t="s">
        <v>9</v>
      </c>
      <c r="E400" s="28"/>
      <c r="F400" s="28"/>
      <c r="G400" s="23"/>
      <c r="H400" s="5"/>
    </row>
    <row r="401" spans="1:8" ht="12">
      <c r="A401" s="50"/>
      <c r="B401" s="5"/>
      <c r="C401" s="5"/>
      <c r="D401" s="35" t="s">
        <v>27</v>
      </c>
      <c r="E401" s="28">
        <f>E9+E37+E86+E121+E149+E170+E205+E219+E240+E254+E282+E324+E345+E373</f>
        <v>21666.770999999997</v>
      </c>
      <c r="F401" s="28">
        <f>F9+F37+F86+F121+F149+F170+F205+F219+F240+F254+F282+F324+F345+F373</f>
        <v>21666.770999999997</v>
      </c>
      <c r="G401" s="23">
        <f>F401/E401*100</f>
        <v>100</v>
      </c>
      <c r="H401" s="5"/>
    </row>
    <row r="402" spans="1:8" ht="12">
      <c r="A402" s="50"/>
      <c r="B402" s="5"/>
      <c r="C402" s="5"/>
      <c r="D402" s="35" t="s">
        <v>10</v>
      </c>
      <c r="E402" s="28">
        <f>E10+E38+E87+E122+E150+E171+E206+E220+E241+E255+E283+E325+E346+E374</f>
        <v>584039.3400000001</v>
      </c>
      <c r="F402" s="28">
        <f>F10+F38+F87+F122+F150+F171+F206+F220+F241+F255+F283+F325+F346+F374</f>
        <v>571595.7579999999</v>
      </c>
      <c r="G402" s="23">
        <f>F402/E402*100</f>
        <v>97.86939318163051</v>
      </c>
      <c r="H402" s="5"/>
    </row>
    <row r="403" spans="1:8" ht="24">
      <c r="A403" s="50"/>
      <c r="B403" s="5"/>
      <c r="C403" s="5"/>
      <c r="D403" s="35" t="s">
        <v>28</v>
      </c>
      <c r="E403" s="28"/>
      <c r="F403" s="28"/>
      <c r="G403" s="23"/>
      <c r="H403" s="5"/>
    </row>
    <row r="404" spans="1:8" ht="36">
      <c r="A404" s="50"/>
      <c r="B404" s="5"/>
      <c r="C404" s="5"/>
      <c r="D404" s="35" t="s">
        <v>11</v>
      </c>
      <c r="E404" s="28">
        <f>E12+E40+E89+E124+E152+E173+E208+E222+E243+E257+E285+E327+E348+E376</f>
        <v>450171.16000000015</v>
      </c>
      <c r="F404" s="28">
        <f>F12+F40+F89+F124+F152+F173+F208+F222+F243+F257+F285+F327+F348+F376</f>
        <v>448827.87600000005</v>
      </c>
      <c r="G404" s="23">
        <f>F404/E404*100</f>
        <v>99.70160594028278</v>
      </c>
      <c r="H404" s="5"/>
    </row>
    <row r="405" spans="1:8" ht="12">
      <c r="A405" s="50"/>
      <c r="B405" s="5"/>
      <c r="C405" s="5"/>
      <c r="D405" s="18" t="s">
        <v>29</v>
      </c>
      <c r="E405" s="19"/>
      <c r="F405" s="19"/>
      <c r="G405" s="23"/>
      <c r="H405" s="5"/>
    </row>
  </sheetData>
  <sheetProtection/>
  <mergeCells count="133">
    <mergeCell ref="B266:B272"/>
    <mergeCell ref="C266:C272"/>
    <mergeCell ref="B273:B279"/>
    <mergeCell ref="C273:C279"/>
    <mergeCell ref="A252:A279"/>
    <mergeCell ref="A2:H2"/>
    <mergeCell ref="A7:A34"/>
    <mergeCell ref="A84:A118"/>
    <mergeCell ref="A147:A167"/>
    <mergeCell ref="B252:B258"/>
    <mergeCell ref="C252:C258"/>
    <mergeCell ref="B259:B265"/>
    <mergeCell ref="C259:C265"/>
    <mergeCell ref="A280:A321"/>
    <mergeCell ref="A371:A398"/>
    <mergeCell ref="A343:A370"/>
    <mergeCell ref="B322:B328"/>
    <mergeCell ref="C322:C328"/>
    <mergeCell ref="B329:B335"/>
    <mergeCell ref="C329:C335"/>
    <mergeCell ref="A119:A146"/>
    <mergeCell ref="A238:A251"/>
    <mergeCell ref="A322:A342"/>
    <mergeCell ref="A4:A5"/>
    <mergeCell ref="A203:A216"/>
    <mergeCell ref="A217:A237"/>
    <mergeCell ref="A168:A202"/>
    <mergeCell ref="A35:A83"/>
    <mergeCell ref="C21:C27"/>
    <mergeCell ref="B28:B34"/>
    <mergeCell ref="C28:C34"/>
    <mergeCell ref="B7:B13"/>
    <mergeCell ref="C7:C13"/>
    <mergeCell ref="B14:B20"/>
    <mergeCell ref="C14:C20"/>
    <mergeCell ref="B336:B342"/>
    <mergeCell ref="C336:C342"/>
    <mergeCell ref="C119:C125"/>
    <mergeCell ref="B119:B125"/>
    <mergeCell ref="B126:B132"/>
    <mergeCell ref="C126:C132"/>
    <mergeCell ref="B238:B244"/>
    <mergeCell ref="C238:C244"/>
    <mergeCell ref="B301:B307"/>
    <mergeCell ref="C301:C307"/>
    <mergeCell ref="B280:B286"/>
    <mergeCell ref="C280:C286"/>
    <mergeCell ref="B287:B293"/>
    <mergeCell ref="C287:C293"/>
    <mergeCell ref="B294:B300"/>
    <mergeCell ref="C294:C300"/>
    <mergeCell ref="H4:H5"/>
    <mergeCell ref="E4:G4"/>
    <mergeCell ref="B4:B5"/>
    <mergeCell ref="C4:C5"/>
    <mergeCell ref="D4:D5"/>
    <mergeCell ref="B63:B69"/>
    <mergeCell ref="C63:C69"/>
    <mergeCell ref="B35:B41"/>
    <mergeCell ref="C35:C41"/>
    <mergeCell ref="B21:B27"/>
    <mergeCell ref="B42:B48"/>
    <mergeCell ref="C42:C48"/>
    <mergeCell ref="B49:B55"/>
    <mergeCell ref="C49:C55"/>
    <mergeCell ref="B56:B62"/>
    <mergeCell ref="C56:C62"/>
    <mergeCell ref="B196:B202"/>
    <mergeCell ref="C196:C202"/>
    <mergeCell ref="B70:B76"/>
    <mergeCell ref="C70:C76"/>
    <mergeCell ref="B77:B83"/>
    <mergeCell ref="C77:C83"/>
    <mergeCell ref="B133:B139"/>
    <mergeCell ref="C133:C139"/>
    <mergeCell ref="B140:B146"/>
    <mergeCell ref="C140:C146"/>
    <mergeCell ref="B224:B230"/>
    <mergeCell ref="C224:C230"/>
    <mergeCell ref="B168:B174"/>
    <mergeCell ref="C168:C174"/>
    <mergeCell ref="B175:B181"/>
    <mergeCell ref="C175:C181"/>
    <mergeCell ref="B182:B188"/>
    <mergeCell ref="C182:C188"/>
    <mergeCell ref="B189:B195"/>
    <mergeCell ref="C189:C195"/>
    <mergeCell ref="B385:B391"/>
    <mergeCell ref="C385:C391"/>
    <mergeCell ref="B231:B237"/>
    <mergeCell ref="C231:C237"/>
    <mergeCell ref="C203:C209"/>
    <mergeCell ref="B203:B209"/>
    <mergeCell ref="B210:B216"/>
    <mergeCell ref="C210:C216"/>
    <mergeCell ref="B217:B223"/>
    <mergeCell ref="C217:C223"/>
    <mergeCell ref="B392:B398"/>
    <mergeCell ref="C392:C398"/>
    <mergeCell ref="B343:B349"/>
    <mergeCell ref="C343:C349"/>
    <mergeCell ref="B350:B356"/>
    <mergeCell ref="C350:C356"/>
    <mergeCell ref="B371:B377"/>
    <mergeCell ref="C371:C377"/>
    <mergeCell ref="B378:B384"/>
    <mergeCell ref="C378:C384"/>
    <mergeCell ref="B245:B251"/>
    <mergeCell ref="C245:C251"/>
    <mergeCell ref="B357:B363"/>
    <mergeCell ref="C357:C363"/>
    <mergeCell ref="B364:B370"/>
    <mergeCell ref="C364:C370"/>
    <mergeCell ref="B308:B314"/>
    <mergeCell ref="C308:C314"/>
    <mergeCell ref="B315:B321"/>
    <mergeCell ref="C315:C321"/>
    <mergeCell ref="B84:B90"/>
    <mergeCell ref="C84:C90"/>
    <mergeCell ref="B91:B97"/>
    <mergeCell ref="C91:C97"/>
    <mergeCell ref="B98:B104"/>
    <mergeCell ref="C98:C104"/>
    <mergeCell ref="B154:B160"/>
    <mergeCell ref="C154:C160"/>
    <mergeCell ref="B161:B167"/>
    <mergeCell ref="C161:C167"/>
    <mergeCell ref="B105:B111"/>
    <mergeCell ref="C105:C111"/>
    <mergeCell ref="B112:B118"/>
    <mergeCell ref="C112:C118"/>
    <mergeCell ref="B147:B153"/>
    <mergeCell ref="C147:C153"/>
  </mergeCells>
  <printOptions/>
  <pageMargins left="0.7086614173228347" right="0.35433070866141736" top="0.7874015748031497" bottom="0.8661417322834646" header="0.31496062992125984" footer="0.5118110236220472"/>
  <pageSetup horizontalDpi="600" verticalDpi="600" orientation="portrait" paperSize="9" scale="95" r:id="rId1"/>
  <headerFooter>
    <oddFooter>&amp;R&amp;P</oddFooter>
  </headerFooter>
  <rowBreaks count="9" manualBreakCount="9">
    <brk id="41" max="255" man="1"/>
    <brk id="83" max="255" man="1"/>
    <brk id="125" max="255" man="1"/>
    <brk id="167" max="255" man="1"/>
    <brk id="209" max="255" man="1"/>
    <brk id="251" max="255" man="1"/>
    <brk id="293" max="255" man="1"/>
    <brk id="335" max="255" man="1"/>
    <brk id="3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2016-07-18T05:56:29Z</cp:lastPrinted>
  <dcterms:created xsi:type="dcterms:W3CDTF">2015-06-22T09:14:12Z</dcterms:created>
  <dcterms:modified xsi:type="dcterms:W3CDTF">2016-07-18T05:56:59Z</dcterms:modified>
  <cp:category/>
  <cp:version/>
  <cp:contentType/>
  <cp:contentStatus/>
</cp:coreProperties>
</file>